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5\20 MARZO 2025\6-presupuesto-de-la-institucion\"/>
    </mc:Choice>
  </mc:AlternateContent>
  <xr:revisionPtr revIDLastSave="0" documentId="13_ncr:1_{D17161D3-E4CE-4B15-8F40-D8726A275B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C67" i="2" l="1"/>
  <c r="N67" i="2"/>
  <c r="M67" i="2"/>
  <c r="L67" i="2"/>
  <c r="K67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N66" i="2"/>
  <c r="M66" i="2"/>
  <c r="L66" i="2"/>
  <c r="K66" i="2"/>
  <c r="K2" i="2"/>
  <c r="C2" i="2"/>
  <c r="N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6" i="2"/>
  <c r="N27" i="2"/>
  <c r="N28" i="2"/>
  <c r="N29" i="2"/>
  <c r="N32" i="2"/>
  <c r="N34" i="2"/>
  <c r="N35" i="2"/>
  <c r="N36" i="2"/>
  <c r="N37" i="2"/>
  <c r="N38" i="2"/>
  <c r="N39" i="2"/>
  <c r="N43" i="2"/>
  <c r="N44" i="2"/>
  <c r="N45" i="2"/>
  <c r="N46" i="2"/>
  <c r="N49" i="2"/>
  <c r="N50" i="2"/>
  <c r="N51" i="2"/>
  <c r="N52" i="2"/>
  <c r="N53" i="2"/>
  <c r="N54" i="2"/>
  <c r="N57" i="2"/>
  <c r="N58" i="2"/>
  <c r="N59" i="2"/>
  <c r="N60" i="2"/>
  <c r="N61" i="2"/>
  <c r="N63" i="2"/>
  <c r="N64" i="2"/>
  <c r="N65" i="2"/>
  <c r="C3" i="2"/>
  <c r="C4" i="2"/>
  <c r="C5" i="2"/>
  <c r="C6" i="2"/>
  <c r="C7" i="2"/>
  <c r="C8" i="2"/>
  <c r="C9" i="2"/>
  <c r="C10" i="2"/>
  <c r="C11" i="2"/>
  <c r="M65" i="2"/>
  <c r="L65" i="2"/>
  <c r="K65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K64" i="2"/>
  <c r="L64" i="2"/>
  <c r="M64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  <c r="M2" i="2"/>
  <c r="L2" i="2"/>
</calcChain>
</file>

<file path=xl/sharedStrings.xml><?xml version="1.0" encoding="utf-8"?>
<sst xmlns="http://schemas.openxmlformats.org/spreadsheetml/2006/main" count="4837" uniqueCount="1687">
  <si>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</si>
  <si>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</si>
  <si>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</si>
  <si>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</si>
  <si>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</si>
  <si>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</si>
  <si>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</si>
  <si>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</si>
  <si>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</si>
  <si>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</si>
  <si>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</si>
  <si>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</si>
  <si>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</si>
  <si>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</si>
  <si>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</si>
  <si>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</si>
  <si>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</si>
  <si>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</si>
  <si>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</si>
  <si>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</si>
  <si>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</si>
  <si>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</si>
  <si>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</si>
  <si>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</si>
  <si>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</si>
  <si>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</si>
  <si>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</si>
  <si>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</si>
  <si>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</si>
  <si>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</si>
  <si>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</si>
  <si>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</si>
  <si>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</si>
  <si>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</si>
  <si>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</si>
  <si>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</si>
  <si>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</si>
  <si>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</si>
  <si>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</si>
  <si>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</si>
  <si>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</si>
  <si>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</si>
  <si>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</si>
  <si>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</si>
  <si>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</si>
  <si>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</si>
  <si>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</si>
  <si>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</si>
  <si>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</si>
  <si>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</si>
  <si>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</si>
  <si>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</si>
  <si>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</si>
  <si>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</si>
  <si>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</si>
  <si>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</si>
  <si>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</si>
  <si>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</si>
  <si>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</si>
  <si>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</si>
  <si>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</si>
  <si>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</si>
  <si>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</si>
  <si>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</si>
  <si>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</si>
  <si>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</si>
  <si>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</si>
  <si>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</si>
  <si>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</si>
  <si>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</si>
  <si>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</si>
  <si>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</si>
  <si>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</si>
  <si>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</si>
  <si>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</si>
  <si>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</si>
  <si>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</si>
  <si>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</si>
  <si>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</si>
  <si>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</si>
  <si>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</si>
  <si>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</si>
  <si>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</si>
  <si>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</si>
  <si>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</si>
  <si>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</si>
  <si>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</si>
  <si>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</si>
  <si>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</si>
  <si>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</si>
  <si>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</si>
  <si>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</si>
  <si>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</si>
  <si>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</si>
  <si>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</si>
  <si>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</si>
  <si>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</si>
  <si>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</si>
  <si>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</si>
  <si>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</si>
  <si>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</si>
  <si>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</si>
  <si>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</si>
  <si>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</si>
  <si>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</si>
  <si>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</si>
  <si>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</si>
  <si>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</si>
  <si>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</si>
  <si>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</si>
  <si>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</si>
  <si>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</si>
  <si>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</si>
  <si>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</si>
  <si>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</si>
  <si>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</si>
  <si>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</si>
  <si>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</si>
  <si>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</si>
  <si>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</si>
  <si>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</si>
  <si>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</si>
  <si>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</si>
  <si>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</si>
  <si>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</si>
  <si>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</si>
  <si>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</si>
  <si>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</si>
  <si>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</si>
  <si>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</si>
  <si>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</si>
  <si>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</si>
  <si>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</si>
  <si>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</si>
  <si>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</si>
  <si>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</si>
  <si>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</si>
  <si>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</si>
  <si>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</si>
  <si>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</si>
  <si>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</si>
  <si>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</si>
  <si>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</si>
  <si>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</si>
  <si>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</si>
  <si>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</si>
  <si>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</si>
  <si>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</si>
  <si>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</si>
  <si>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</si>
  <si>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</si>
  <si>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</si>
  <si>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</si>
  <si>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</si>
  <si>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</si>
  <si>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</si>
  <si>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</si>
  <si>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</si>
  <si>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</si>
  <si>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</si>
  <si>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</si>
  <si>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</si>
  <si>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</si>
  <si>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</si>
  <si>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</si>
  <si>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</si>
  <si>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</si>
  <si>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</si>
  <si>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</si>
  <si>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</si>
  <si>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</si>
  <si>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</si>
  <si>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</si>
  <si>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</si>
  <si>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</si>
  <si>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</si>
  <si>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</si>
  <si>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</si>
  <si>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</si>
  <si>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</si>
  <si>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</si>
  <si>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</si>
  <si>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</si>
  <si>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</si>
  <si>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</si>
  <si>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</si>
  <si>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</si>
  <si>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</si>
  <si>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</si>
  <si>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</si>
  <si>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</si>
  <si>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</si>
  <si>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</si>
  <si>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</si>
  <si>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</si>
  <si>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</si>
  <si>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</si>
  <si>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</si>
  <si>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</si>
  <si>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</si>
  <si>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</si>
  <si>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</si>
  <si>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</si>
  <si>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</si>
  <si>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</si>
  <si>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</si>
  <si>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</si>
  <si>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</si>
  <si>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</si>
  <si>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</si>
  <si>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</si>
  <si>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</si>
  <si>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</si>
  <si>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</si>
  <si>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</si>
  <si>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</si>
  <si>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</si>
  <si>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</si>
  <si>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</si>
  <si>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</si>
  <si>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</si>
  <si>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</si>
  <si>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</si>
  <si>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</si>
  <si>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</si>
  <si>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</si>
  <si>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</si>
  <si>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</si>
  <si>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</si>
  <si>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</si>
  <si>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</si>
  <si>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</si>
  <si>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</si>
  <si>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</si>
  <si>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</si>
  <si>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</si>
  <si>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</si>
  <si>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</si>
  <si>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</si>
  <si>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</si>
  <si>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</si>
  <si>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</si>
  <si>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</si>
  <si>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</si>
  <si>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</si>
  <si>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</si>
  <si>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</si>
  <si>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</si>
  <si>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</si>
  <si>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</si>
  <si>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</si>
  <si>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</si>
  <si>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</si>
  <si>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</si>
  <si>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</si>
  <si>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</si>
  <si>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</si>
  <si>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</si>
  <si>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</si>
  <si>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</si>
  <si>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</si>
  <si>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</si>
  <si>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</si>
  <si>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</si>
  <si>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</si>
  <si>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</si>
  <si>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</si>
  <si>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</si>
  <si>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</si>
  <si>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</si>
  <si>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</si>
  <si>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</si>
  <si>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</si>
  <si>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</si>
  <si>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</si>
  <si>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</si>
  <si>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</si>
  <si>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</si>
  <si>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</si>
  <si>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</si>
  <si>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</si>
  <si>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</si>
  <si>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</si>
  <si>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</si>
  <si>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</si>
  <si>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</si>
  <si>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</si>
  <si>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</si>
  <si>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</si>
  <si>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</si>
  <si>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</si>
  <si>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</si>
  <si>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</si>
  <si>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</si>
  <si>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</si>
  <si>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</si>
  <si>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</si>
  <si>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</si>
  <si>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</si>
  <si>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</si>
  <si>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</si>
  <si>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</si>
  <si>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</si>
  <si>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</si>
  <si>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</si>
  <si>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</si>
  <si>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</si>
  <si>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</si>
  <si>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</si>
  <si>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</si>
  <si>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</si>
  <si>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</si>
  <si>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</si>
  <si>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</si>
  <si>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</si>
  <si>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</si>
  <si>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</si>
  <si>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</si>
  <si>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</si>
  <si>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</si>
  <si>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</si>
  <si>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</si>
  <si>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</si>
  <si>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</si>
  <si>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</si>
  <si>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</si>
  <si>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</si>
  <si>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</si>
  <si>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</si>
  <si>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</si>
  <si>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</si>
  <si>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</si>
  <si>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</si>
  <si>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</si>
  <si>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</si>
  <si>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</si>
  <si>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</si>
  <si>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</si>
  <si>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</si>
  <si>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</si>
  <si>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</si>
  <si>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</si>
  <si>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</si>
  <si>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</si>
  <si>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</si>
  <si>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</si>
  <si>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</si>
  <si>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</si>
  <si>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</si>
  <si>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</si>
  <si>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</si>
  <si>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</si>
  <si>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</si>
  <si>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</si>
  <si>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</si>
  <si>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</si>
  <si>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</si>
  <si>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</si>
  <si>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</si>
  <si>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</si>
  <si>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</si>
  <si>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</si>
  <si>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</si>
  <si>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</si>
  <si>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</si>
  <si>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</si>
  <si>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</si>
  <si>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</si>
  <si>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</si>
  <si>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</si>
  <si>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</si>
  <si>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</si>
  <si>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</si>
  <si>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</si>
  <si>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</si>
  <si>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</si>
  <si>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</si>
  <si>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</si>
  <si>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</si>
  <si>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</si>
  <si>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</si>
  <si>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</si>
  <si>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</si>
  <si>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</si>
  <si>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</si>
  <si>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</si>
  <si>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</si>
  <si>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</si>
  <si>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</si>
  <si>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</si>
  <si>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</si>
  <si>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</si>
  <si>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</si>
  <si>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</si>
  <si>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</si>
  <si>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</si>
  <si>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</si>
  <si>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</si>
  <si>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</si>
  <si>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</si>
  <si>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</si>
  <si>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</si>
  <si>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</si>
  <si>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</si>
  <si>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</si>
  <si>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</si>
  <si>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</si>
  <si>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</si>
  <si>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</si>
  <si>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</si>
  <si>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</si>
  <si>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</si>
  <si>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</si>
  <si>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</si>
  <si>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</si>
  <si>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</si>
  <si>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</si>
  <si>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</si>
  <si>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</si>
  <si>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</si>
  <si>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</si>
  <si>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</si>
  <si>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</si>
  <si>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</si>
  <si>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</si>
  <si>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</si>
  <si>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</si>
  <si>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</si>
  <si>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</si>
  <si>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</si>
  <si>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</si>
  <si>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</si>
  <si>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</si>
  <si>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</si>
  <si>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</si>
  <si>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</si>
  <si>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</si>
  <si>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</si>
  <si>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</si>
  <si>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</si>
  <si>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</si>
  <si>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</si>
  <si>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</si>
  <si>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</si>
  <si>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</si>
  <si>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</si>
  <si>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</si>
  <si>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</si>
  <si>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</si>
  <si>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</si>
  <si>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</si>
  <si>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</si>
  <si>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</si>
  <si>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</si>
  <si>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</si>
  <si>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</si>
  <si>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</si>
  <si>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</si>
  <si>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</si>
  <si>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</si>
  <si>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</si>
  <si>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</si>
  <si>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</si>
  <si>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</si>
  <si>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</si>
  <si>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</si>
  <si>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</si>
  <si>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</si>
  <si>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</si>
  <si>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</si>
  <si>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</si>
  <si>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</si>
  <si>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</si>
  <si>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</si>
  <si>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</si>
  <si>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</si>
  <si>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</si>
  <si>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</si>
  <si>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</si>
  <si>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</si>
  <si>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</si>
  <si>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</si>
  <si>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</si>
  <si>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</si>
  <si>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</si>
  <si>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</si>
  <si>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</si>
  <si>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</si>
  <si>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</si>
  <si>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</si>
  <si>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</si>
  <si>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</si>
  <si>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</si>
  <si>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</si>
  <si>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</si>
  <si>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</si>
  <si>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</si>
  <si>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</si>
  <si>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</si>
  <si>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</si>
  <si>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</si>
  <si>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</si>
  <si>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</si>
  <si>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</si>
  <si>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</si>
  <si>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</si>
  <si>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</si>
  <si>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</si>
  <si>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</si>
  <si>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</si>
  <si>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</si>
  <si>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</si>
  <si>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</si>
  <si>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</si>
  <si>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</si>
  <si>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</si>
  <si>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</si>
  <si>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</si>
  <si>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</si>
  <si>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</si>
  <si>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</si>
  <si>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</si>
  <si>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</si>
  <si>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</si>
  <si>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</si>
  <si>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</si>
  <si>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</si>
  <si>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</si>
  <si>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</si>
  <si>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</si>
  <si>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</si>
  <si>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</si>
  <si>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</si>
  <si>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</si>
  <si>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</si>
  <si>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</si>
  <si>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</si>
  <si>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</si>
  <si>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</si>
  <si>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</si>
  <si>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</si>
  <si>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</si>
  <si>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</si>
  <si>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</si>
  <si>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</si>
  <si>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</si>
  <si>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</si>
  <si>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</si>
  <si>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</si>
  <si>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</si>
  <si>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</si>
  <si>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</si>
  <si>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</si>
  <si>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</si>
  <si>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</si>
  <si>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</si>
  <si>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</si>
  <si>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</si>
  <si>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</si>
  <si>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</si>
  <si>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</si>
  <si>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</si>
  <si>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</si>
  <si>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</si>
  <si>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</si>
  <si>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</si>
  <si>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</si>
  <si>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</si>
  <si>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</si>
  <si>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</si>
  <si>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</si>
  <si>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</si>
  <si>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</si>
  <si>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</si>
  <si>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</si>
  <si>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</si>
  <si>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</si>
  <si>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</si>
  <si>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</si>
  <si>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</si>
  <si>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</si>
  <si>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</si>
  <si>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</si>
  <si>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</si>
  <si>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</si>
  <si>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</si>
  <si>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</si>
  <si>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</si>
  <si>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</si>
  <si>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</si>
  <si>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</si>
  <si>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</si>
  <si>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</si>
  <si>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</si>
  <si>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</si>
  <si>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</si>
  <si>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</si>
  <si>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</si>
  <si>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</si>
  <si>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</si>
  <si>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</si>
  <si>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</si>
  <si>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</si>
  <si>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</si>
  <si>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</si>
  <si>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</si>
  <si>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</si>
  <si>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</si>
  <si>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</si>
  <si>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</si>
  <si>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</si>
  <si>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</si>
  <si>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</si>
  <si>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</si>
  <si>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</si>
  <si>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</si>
  <si>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</si>
  <si>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</si>
  <si>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</si>
  <si>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</si>
  <si>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</si>
  <si>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</si>
  <si>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</si>
  <si>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</si>
  <si>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</si>
  <si>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</si>
  <si>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</si>
  <si>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</si>
  <si>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</si>
  <si>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</si>
  <si>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</si>
  <si>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</si>
  <si>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</si>
  <si>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</si>
  <si>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</si>
  <si>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</si>
  <si>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</si>
  <si>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</si>
  <si>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</si>
  <si>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</si>
  <si>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</si>
  <si>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</si>
  <si>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</si>
  <si>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</si>
  <si>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</si>
  <si>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</si>
  <si>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</si>
  <si>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</si>
  <si>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</si>
  <si>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</si>
  <si>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</si>
  <si>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</si>
  <si>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</si>
  <si>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</si>
  <si>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</si>
  <si>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</si>
  <si>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</si>
  <si>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</si>
  <si>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</si>
  <si>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</si>
  <si>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</si>
  <si>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</si>
  <si>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</si>
  <si>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</si>
  <si>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</si>
  <si>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</si>
  <si>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</si>
  <si>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</si>
  <si>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</si>
  <si>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</si>
  <si>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</si>
  <si>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</si>
  <si>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</si>
  <si>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</si>
  <si>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</si>
  <si>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</si>
  <si>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</si>
  <si>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</si>
  <si>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</si>
  <si>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</si>
  <si>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</si>
  <si>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</si>
  <si>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</si>
  <si>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</si>
  <si>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</si>
  <si>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</si>
  <si>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</si>
  <si>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</si>
  <si>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</si>
  <si>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</si>
  <si>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</si>
  <si>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</si>
  <si>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</si>
  <si>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</si>
  <si>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</si>
  <si>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</si>
  <si>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</si>
  <si>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</si>
  <si>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</si>
  <si>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</si>
  <si>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</si>
  <si>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</si>
  <si>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</si>
  <si>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</si>
  <si>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</si>
  <si>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</si>
  <si>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</si>
  <si>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</si>
  <si>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</si>
  <si>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</si>
  <si>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</si>
  <si>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</si>
  <si>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</si>
  <si>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</si>
  <si>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</si>
  <si>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</si>
  <si>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</si>
  <si>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</si>
  <si>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</si>
  <si>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</si>
  <si>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</si>
  <si>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</si>
  <si>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</si>
  <si>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</si>
  <si>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</si>
  <si>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</si>
  <si>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</si>
  <si>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</si>
  <si>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</si>
  <si>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</si>
  <si>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</si>
  <si>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</si>
  <si>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</si>
  <si>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</si>
  <si>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</si>
  <si>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</si>
  <si>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</si>
  <si>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</si>
  <si>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</si>
  <si>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</si>
  <si>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</si>
  <si>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</si>
  <si>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</si>
  <si>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</si>
  <si>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</si>
  <si>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</si>
  <si>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</si>
  <si>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</si>
  <si>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</si>
  <si>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</si>
  <si>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</si>
  <si>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</si>
  <si>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</si>
  <si>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</si>
  <si>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</si>
  <si>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</si>
  <si>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</si>
  <si>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</si>
  <si>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</si>
  <si>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</si>
  <si>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</si>
  <si>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</si>
  <si>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</si>
  <si>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</si>
  <si>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</si>
  <si>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</si>
  <si>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</si>
  <si>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</si>
  <si>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</si>
  <si>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</si>
  <si>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</si>
  <si>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</si>
  <si>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</si>
  <si>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</si>
  <si>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</si>
  <si>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</si>
  <si>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</si>
  <si>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</si>
  <si>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</si>
  <si>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</si>
  <si>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</si>
  <si>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</si>
  <si>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</si>
  <si>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</si>
  <si>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</si>
  <si>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</si>
  <si>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</si>
  <si>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</si>
  <si>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</si>
  <si>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</si>
  <si>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</si>
  <si>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</si>
  <si>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</si>
  <si>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</si>
  <si>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</si>
  <si>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</si>
  <si>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</si>
  <si>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</si>
  <si>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</si>
  <si>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</si>
  <si>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</si>
  <si>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</si>
  <si>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</si>
  <si>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</si>
  <si>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</si>
  <si>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</si>
  <si>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</si>
  <si>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</si>
  <si>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</si>
  <si>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</si>
  <si>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</si>
  <si>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</si>
  <si>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</si>
  <si>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</si>
  <si>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</si>
  <si>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</si>
  <si>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</si>
  <si>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</si>
  <si>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</si>
  <si>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</si>
  <si>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</si>
  <si>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</si>
  <si>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</si>
  <si>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</si>
  <si>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</si>
  <si>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</si>
  <si>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</si>
  <si>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</si>
  <si>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</si>
  <si>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</si>
  <si>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</si>
  <si>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</si>
  <si>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</si>
  <si>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</si>
  <si>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</si>
  <si>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</si>
  <si>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</si>
  <si>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</si>
  <si>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</si>
  <si>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</si>
  <si>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</si>
  <si>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</si>
  <si>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</si>
  <si>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</si>
  <si>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</si>
  <si>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</si>
  <si>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</si>
  <si>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</si>
  <si>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</si>
  <si>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</si>
  <si>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</si>
  <si>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</si>
  <si>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</si>
  <si>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</si>
  <si>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</si>
  <si>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</si>
  <si>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</si>
  <si>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</si>
  <si>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</si>
  <si>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</si>
  <si>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</si>
  <si>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</si>
  <si>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</si>
  <si>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</si>
  <si>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</si>
  <si>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</si>
  <si>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</si>
  <si>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</si>
  <si>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</si>
  <si>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</si>
  <si>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</si>
  <si>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</si>
  <si>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</si>
  <si>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</si>
  <si>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</si>
  <si>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</si>
  <si>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</si>
  <si>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</si>
  <si>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</si>
  <si>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</si>
  <si>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</si>
  <si>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</si>
  <si>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</si>
  <si>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</si>
  <si>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</si>
  <si>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</si>
  <si>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</si>
  <si>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</si>
  <si>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</si>
  <si>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</si>
  <si>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</si>
  <si>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</si>
  <si>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</si>
  <si>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</si>
  <si>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</si>
  <si>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</si>
  <si>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</si>
  <si>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</si>
  <si>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</si>
  <si>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</si>
  <si>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</si>
  <si>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</si>
  <si>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</si>
  <si>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</si>
  <si>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</si>
  <si>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</si>
  <si>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</si>
  <si>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</si>
  <si>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</si>
  <si>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</si>
  <si>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</si>
  <si>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</si>
  <si>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</si>
  <si>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</si>
  <si>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</si>
  <si>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</si>
  <si>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</si>
  <si>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</si>
  <si>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</si>
  <si>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</si>
  <si>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</si>
  <si>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</si>
  <si>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</si>
  <si>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</si>
  <si>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</si>
  <si>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</si>
  <si>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</si>
  <si>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</si>
  <si>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</si>
  <si>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</si>
  <si>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</si>
  <si>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</si>
  <si>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</si>
  <si>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</si>
  <si>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</si>
  <si>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</si>
  <si>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</si>
  <si>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</si>
  <si>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</si>
  <si>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</si>
  <si>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</si>
  <si>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</si>
  <si>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</si>
  <si>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</si>
  <si>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</si>
  <si>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</si>
  <si>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</si>
  <si>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</si>
  <si>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</si>
  <si>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</si>
  <si>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</si>
  <si>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</si>
  <si>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</si>
  <si>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</si>
  <si>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</si>
  <si>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</si>
  <si>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</si>
  <si>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</si>
  <si>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</si>
  <si>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</si>
  <si>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</si>
  <si>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</si>
  <si>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</si>
  <si>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</si>
  <si>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</si>
  <si>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</si>
  <si>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</si>
  <si>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</si>
  <si>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</si>
  <si>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</si>
  <si>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</si>
  <si>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</si>
  <si>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</si>
  <si>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</si>
  <si>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</si>
  <si>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</si>
  <si>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</si>
  <si>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</si>
  <si>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</si>
  <si>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</si>
  <si>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</si>
  <si>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</si>
  <si>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</si>
  <si>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</si>
  <si>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</si>
  <si>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</si>
  <si>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</si>
  <si>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</si>
  <si>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</si>
  <si>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</si>
  <si>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</si>
  <si>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</si>
  <si>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</si>
  <si>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</si>
  <si>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</si>
  <si>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</si>
  <si>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</si>
  <si>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</si>
  <si>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</si>
  <si>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</si>
  <si>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</si>
  <si>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</si>
  <si>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</si>
  <si>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</si>
  <si>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</si>
  <si>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</si>
  <si>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</si>
  <si>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</si>
  <si>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</si>
  <si>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</si>
  <si>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</si>
  <si>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</si>
  <si>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</si>
  <si>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</si>
  <si>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</si>
  <si>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</si>
  <si>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</si>
  <si>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</si>
  <si>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</si>
  <si>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</si>
  <si>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</si>
  <si>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</si>
  <si>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</si>
  <si>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</si>
  <si>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</si>
  <si>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</si>
  <si>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</si>
  <si>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</si>
  <si>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</si>
  <si>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</si>
  <si>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</si>
  <si>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</si>
  <si>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</si>
  <si>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</si>
  <si>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</si>
  <si>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</si>
  <si>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</si>
  <si>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</si>
  <si>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</si>
  <si>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</si>
  <si>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</si>
  <si>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</si>
  <si>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</si>
  <si>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</si>
  <si>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</si>
  <si>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</si>
  <si>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</si>
  <si>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</si>
  <si>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</si>
  <si>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</si>
  <si>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</si>
  <si>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</si>
  <si>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</si>
  <si>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</si>
  <si>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</si>
  <si>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</si>
  <si>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</si>
  <si>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</si>
  <si>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</si>
  <si>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</si>
  <si>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</si>
  <si>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</si>
  <si>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</si>
  <si>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</si>
  <si>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</si>
  <si>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</si>
  <si>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</si>
  <si>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</si>
  <si>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</si>
  <si>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</si>
  <si>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</si>
  <si>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</si>
  <si>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</si>
  <si>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</si>
  <si>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</si>
  <si>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</si>
  <si>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</si>
  <si>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</si>
  <si>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</si>
  <si>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</si>
  <si>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</si>
  <si>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</si>
  <si>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</si>
  <si>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</si>
  <si>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</si>
  <si>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</si>
  <si>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</si>
  <si>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</si>
  <si>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</si>
  <si>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</si>
  <si>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</si>
  <si>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</si>
  <si>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</si>
  <si>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</si>
  <si>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</si>
  <si>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</si>
  <si>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</si>
  <si>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</si>
  <si>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</si>
  <si>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</si>
  <si>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</si>
  <si>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</si>
  <si>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</si>
  <si>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</si>
  <si>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</si>
  <si>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</si>
  <si>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</si>
  <si>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</si>
  <si>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</si>
  <si>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</si>
  <si>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</si>
  <si>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</si>
  <si>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</si>
  <si>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</si>
  <si>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</si>
  <si>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</si>
  <si>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</si>
  <si>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</si>
  <si>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</si>
  <si>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</si>
  <si>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</si>
  <si>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</si>
  <si>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</si>
  <si>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</si>
  <si>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</si>
  <si>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</si>
  <si>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</si>
  <si>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</si>
  <si>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</si>
  <si>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</si>
  <si>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</si>
  <si>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</si>
  <si>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</si>
  <si>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</si>
  <si>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</si>
  <si>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</si>
  <si>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</si>
  <si>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</si>
  <si>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</si>
  <si>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</si>
  <si>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</si>
  <si>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</si>
  <si>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</si>
  <si>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</si>
  <si>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</si>
  <si>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</si>
  <si>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</si>
  <si>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</si>
  <si>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</si>
  <si>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</si>
  <si>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</si>
  <si>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</si>
  <si>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</si>
  <si>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</si>
  <si>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</si>
  <si>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</si>
  <si>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</si>
  <si>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</si>
  <si>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</si>
  <si>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</si>
  <si>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</si>
  <si>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</si>
  <si>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</si>
  <si>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</si>
  <si>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</si>
  <si>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</si>
  <si>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</si>
  <si>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</si>
  <si>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</si>
  <si>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</si>
  <si>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</si>
  <si>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</si>
  <si>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</si>
  <si>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</si>
  <si>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</si>
  <si>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</si>
  <si>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</si>
  <si>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</si>
  <si>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</si>
  <si>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</si>
  <si>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</si>
  <si>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</si>
  <si>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</si>
  <si>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</si>
  <si>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</si>
  <si>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</si>
  <si>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</si>
  <si>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</si>
  <si>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</si>
  <si>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</si>
  <si>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</si>
  <si>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</si>
  <si>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</si>
  <si>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</si>
  <si>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</si>
  <si>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</si>
  <si>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</si>
  <si>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</si>
  <si>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</si>
  <si>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</si>
  <si>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</si>
  <si>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</si>
  <si>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</si>
  <si>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</si>
  <si>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</si>
  <si>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</si>
  <si>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</si>
  <si>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</si>
  <si>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</si>
  <si>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</si>
  <si>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</si>
  <si>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</si>
  <si>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</si>
  <si>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</si>
  <si>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</si>
  <si>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</si>
  <si>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</si>
  <si>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</si>
  <si>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</si>
  <si>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</si>
  <si>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</si>
  <si>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</si>
  <si>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</si>
  <si>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</si>
  <si>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</si>
  <si>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</si>
  <si>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</si>
  <si>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</si>
  <si>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</si>
  <si>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</si>
  <si>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</si>
  <si>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</si>
  <si>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</si>
  <si>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</si>
  <si>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</si>
  <si>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</si>
  <si>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</si>
  <si>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</si>
  <si>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</si>
  <si>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</si>
  <si>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</si>
  <si>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</si>
  <si>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</si>
  <si>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</si>
  <si>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</si>
  <si>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</si>
  <si>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</si>
  <si>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</si>
  <si>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</si>
  <si>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</si>
  <si>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</si>
  <si>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</si>
  <si>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</si>
  <si>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</si>
  <si>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</si>
  <si>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</si>
  <si>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</si>
  <si>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</si>
  <si>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</si>
  <si>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</si>
  <si>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</si>
  <si>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</si>
  <si>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</si>
  <si>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</si>
  <si>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</si>
  <si>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</si>
  <si>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</si>
  <si>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</si>
  <si>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</si>
  <si>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</si>
  <si>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</si>
  <si>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</si>
  <si>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</si>
  <si>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</si>
  <si>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</si>
  <si>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</si>
  <si>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</si>
  <si>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</si>
  <si>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</si>
  <si>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</si>
  <si>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</si>
  <si>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</si>
  <si>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</si>
  <si>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</si>
  <si>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</si>
  <si>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</si>
  <si>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</si>
  <si>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</si>
  <si>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</si>
  <si>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</si>
  <si>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</si>
  <si>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</si>
  <si>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</si>
  <si>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</si>
  <si>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</si>
  <si>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</si>
  <si>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</si>
  <si>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</si>
  <si>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</si>
  <si>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</si>
  <si>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</si>
  <si>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</si>
  <si>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</si>
  <si>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</si>
  <si>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</si>
  <si>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</si>
  <si>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</si>
  <si>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</si>
  <si>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</si>
  <si>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</si>
  <si>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</si>
  <si>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</si>
  <si>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</si>
  <si>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</si>
  <si>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</si>
  <si>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</si>
  <si>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</si>
  <si>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</si>
  <si>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</si>
  <si>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</si>
  <si>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</si>
  <si>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</si>
  <si>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</si>
  <si>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</si>
  <si>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</si>
  <si>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</si>
  <si>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</si>
  <si>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</si>
  <si>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</si>
  <si>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</si>
  <si>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</si>
  <si>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</si>
  <si>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</si>
  <si>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</si>
  <si>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</si>
  <si>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</si>
  <si>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</si>
  <si>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</si>
  <si>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</si>
  <si>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</si>
  <si>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</si>
  <si>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</si>
  <si>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</si>
  <si>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</si>
  <si>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</si>
  <si>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</si>
  <si>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</si>
  <si>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</si>
  <si>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</si>
  <si>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</si>
  <si>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</si>
  <si>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</si>
  <si>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</si>
  <si>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</si>
  <si>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</si>
  <si>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</si>
  <si>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</si>
  <si>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</si>
  <si>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</si>
  <si>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</si>
  <si>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</si>
  <si>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</si>
  <si>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</si>
  <si>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</si>
  <si>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</si>
  <si>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</si>
  <si>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</si>
  <si>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</si>
  <si>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</si>
  <si>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</si>
  <si>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</si>
  <si>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</si>
  <si>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</si>
  <si>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</si>
  <si>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</si>
  <si>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</si>
  <si>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</si>
  <si>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</si>
  <si>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</si>
  <si>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</si>
  <si>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</si>
  <si>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</si>
  <si>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</si>
  <si>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</si>
  <si>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</si>
  <si>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</si>
  <si>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</si>
  <si>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</si>
  <si>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</si>
  <si>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</si>
  <si>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</si>
  <si>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</si>
  <si>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</si>
  <si>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</si>
  <si>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</si>
  <si>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</si>
  <si>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</si>
  <si>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</si>
  <si>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</si>
  <si>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</si>
  <si>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</si>
  <si>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</si>
  <si>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</si>
  <si>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</si>
  <si>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</si>
  <si>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</si>
  <si>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</si>
  <si>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</si>
  <si>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</si>
  <si>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</si>
  <si>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</si>
  <si>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</si>
  <si>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</si>
  <si>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</si>
  <si>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</si>
  <si>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</si>
  <si>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</si>
  <si>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</si>
  <si>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</si>
  <si>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</si>
  <si>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</si>
  <si>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</si>
  <si>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</si>
  <si>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</si>
  <si>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</si>
  <si>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</si>
  <si>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</si>
  <si>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</si>
  <si>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</si>
  <si>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</si>
  <si>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</si>
  <si>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</si>
  <si>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</si>
  <si>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</si>
  <si>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</si>
  <si>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</si>
  <si>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</si>
  <si>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</si>
  <si>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</si>
  <si>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</si>
  <si>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</si>
  <si>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</si>
  <si>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</si>
  <si>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</si>
  <si>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</si>
  <si>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</si>
  <si>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</si>
  <si>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</si>
  <si>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</si>
  <si>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</si>
  <si>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</si>
  <si>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</si>
  <si>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</si>
  <si>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</si>
  <si>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</si>
  <si>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</si>
  <si>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</si>
  <si>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</si>
  <si>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</si>
  <si>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</si>
  <si>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</si>
  <si>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</si>
  <si>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</si>
  <si>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</si>
  <si>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</si>
  <si>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</si>
  <si>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</si>
  <si>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</si>
  <si>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</si>
  <si>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</si>
  <si>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</si>
  <si>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</si>
  <si>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</si>
  <si>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</si>
  <si>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</si>
  <si>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</si>
  <si>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</si>
  <si>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</si>
  <si>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</si>
  <si>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</si>
  <si>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</si>
  <si>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</si>
  <si>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</si>
  <si>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</si>
  <si>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</si>
  <si>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</si>
  <si>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</si>
  <si>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</si>
  <si>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</si>
  <si>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</si>
  <si>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</si>
  <si>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</si>
  <si>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</si>
  <si>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</si>
  <si>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</si>
  <si>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</si>
  <si>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</si>
  <si>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</si>
  <si>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</si>
  <si>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</si>
  <si>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</si>
  <si>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</si>
  <si>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</si>
  <si>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</si>
  <si>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</si>
  <si>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</si>
  <si>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</si>
  <si>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</si>
  <si>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</si>
  <si>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</si>
  <si>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</si>
  <si>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</si>
  <si>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</si>
  <si>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</si>
  <si>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</si>
  <si>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</si>
  <si>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</si>
  <si>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</si>
  <si>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</si>
  <si>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</si>
  <si>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</si>
  <si>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</si>
  <si>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</si>
  <si>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</si>
  <si>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</si>
  <si>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</si>
  <si>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</si>
  <si>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</si>
  <si>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</si>
  <si>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</si>
  <si>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</si>
  <si>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</si>
  <si>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</si>
  <si>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</si>
  <si>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</si>
  <si>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</si>
  <si>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</si>
  <si>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</si>
  <si>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</si>
  <si>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</si>
  <si>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</si>
  <si>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</si>
  <si>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</si>
  <si>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</si>
  <si>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</si>
  <si>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</si>
  <si>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</si>
  <si>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</si>
  <si>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</si>
  <si>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</si>
  <si>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</si>
  <si>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</si>
  <si>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</si>
  <si>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</si>
  <si>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</si>
  <si>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</si>
  <si>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</si>
  <si>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</si>
  <si>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</si>
  <si>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</si>
  <si>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</si>
  <si>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</si>
  <si>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</si>
  <si>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</si>
  <si>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</si>
  <si>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</si>
  <si>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</si>
  <si>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</si>
  <si>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</si>
  <si>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</si>
  <si>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</si>
  <si>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</si>
  <si>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</si>
  <si>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</si>
  <si>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</si>
  <si>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</si>
  <si>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</si>
  <si>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</si>
  <si>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</si>
  <si>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</si>
  <si>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</si>
  <si>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</si>
  <si>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</si>
  <si>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</si>
  <si>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</si>
  <si>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</si>
  <si>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</si>
  <si>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</si>
  <si>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</si>
  <si>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</si>
  <si>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</si>
  <si>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</si>
  <si>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</si>
  <si>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</si>
  <si>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</si>
  <si>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</si>
  <si>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</si>
  <si>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</si>
  <si>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</si>
  <si>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</si>
  <si>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</si>
  <si>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</si>
  <si>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</si>
  <si>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</si>
  <si>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</si>
  <si>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</si>
  <si>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</si>
  <si>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</si>
  <si>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</si>
  <si>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</si>
  <si>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</si>
  <si>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</si>
  <si>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</si>
  <si>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</si>
  <si>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</si>
  <si>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</si>
  <si>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</si>
  <si>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</si>
  <si>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</si>
  <si>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</si>
  <si>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</si>
  <si>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</si>
  <si>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</si>
  <si>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</si>
  <si>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</si>
  <si>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</si>
  <si>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</si>
  <si>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</si>
  <si>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</si>
  <si>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</si>
  <si>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</si>
  <si>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</si>
  <si>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</si>
  <si>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</si>
  <si>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</si>
  <si>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</si>
  <si>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</si>
  <si>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</si>
  <si>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</si>
  <si>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</si>
  <si>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</si>
  <si>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</si>
  <si>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</si>
  <si>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</si>
  <si>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</si>
  <si>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</si>
  <si>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</si>
  <si>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</si>
  <si>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</si>
  <si>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</si>
  <si>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</si>
  <si>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</si>
  <si>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</si>
  <si>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</si>
  <si>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</si>
  <si>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</si>
  <si>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</si>
  <si>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</si>
  <si>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</si>
  <si>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</si>
  <si>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</si>
  <si>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</si>
  <si>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</si>
  <si>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</si>
  <si>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</si>
  <si>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</si>
  <si>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</si>
  <si>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</si>
  <si>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</si>
  <si>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</si>
  <si>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</si>
  <si>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</si>
  <si>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</si>
  <si>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</si>
  <si>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</si>
  <si>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BIENES DE LARGA DURACIÓN</t>
  </si>
  <si>
    <t>OBLIGACIONES POR VENTAS ANTICIPADAS</t>
  </si>
  <si>
    <t>COORDINACIÓN GENERAL ADMINISTRATIVA FINANCIERA</t>
  </si>
  <si>
    <t>023732900 Ext. 9131</t>
  </si>
  <si>
    <t>GASTOS EN PERSONAL</t>
  </si>
  <si>
    <t>OTROS GASTOS CORRIENTES</t>
  </si>
  <si>
    <t>TRANSFERENCIAS Y DONACIONES CORRIENTES</t>
  </si>
  <si>
    <t>BIENES Y SERVICIOS PARA PRODUCCIÓN</t>
  </si>
  <si>
    <t>EMPRESA PÚBLICA DE VIVIENDA Y DESARROLLO URBANO</t>
  </si>
  <si>
    <t>OTROS EGRESOS DE PRODUCCIÓN</t>
  </si>
  <si>
    <t>MGS. EDUARDO BELFORT DE MARÍA CHÁVEZ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</si>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</sst>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zoomScale="80" zoomScaleNormal="80" workbookViewId="0">
      <pane ySplit="1" topLeftCell="A2" activePane="bottomLeft" state="frozen"/>
      <selection pane="bottomLeft" activeCell="N63" sqref="N63"/>
    </sheetView>
  </sheetViews>
  <sheetFormatPr baseColWidth="10" defaultColWidth="14.44140625" defaultRowHeight="14.4" x14ac:dyDescent="0.3"/>
  <cols>
    <col min="1" max="1" width="15.88671875" style="23" bestFit="1" customWidth="1"/>
    <col min="2" max="2" width="44.33203125" style="23" bestFit="1" customWidth="1"/>
    <col min="3" max="3" width="94" style="23" customWidth="1"/>
    <col min="4" max="4" width="14.88671875" style="26" bestFit="1" customWidth="1"/>
    <col min="5" max="5" width="15.66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9" width="14.88671875" style="26" bestFit="1" customWidth="1"/>
    <col min="10" max="10" width="15.33203125" style="26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16" width="10" style="23" customWidth="1"/>
    <col min="17" max="17" width="13.6640625" style="23" customWidth="1"/>
    <col min="18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1679</v>
      </c>
      <c r="C2" s="10" t="str">
        <f>VLOOKUP(A2,Cat!$C:$D,2,FALSE)</f>
        <v>Remuneraciones Unificadas</v>
      </c>
      <c r="D2" s="19">
        <v>1685889.91</v>
      </c>
      <c r="E2" s="19">
        <v>0</v>
      </c>
      <c r="F2" s="19">
        <v>1685889.91</v>
      </c>
      <c r="G2" s="19">
        <v>388092.46</v>
      </c>
      <c r="H2" s="19">
        <v>388092.46</v>
      </c>
      <c r="I2" s="19">
        <v>388092.46</v>
      </c>
      <c r="J2" s="19">
        <v>358417.48</v>
      </c>
      <c r="K2" s="20">
        <f>+F2-H2</f>
        <v>1297797.45</v>
      </c>
      <c r="L2" s="20">
        <f>+F2-H2</f>
        <v>1297797.45</v>
      </c>
      <c r="M2" s="20">
        <f>+I2-J2</f>
        <v>29674.98000000004</v>
      </c>
      <c r="N2" s="21">
        <f>+I2/F2</f>
        <v>0.23020035750732978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1679</v>
      </c>
      <c r="C3" s="10" t="str">
        <f>VLOOKUP(A3,Cat!$C:$D,2,FALSE)</f>
        <v>Decimo Tercer Sueldo</v>
      </c>
      <c r="D3" s="19">
        <v>143533.25</v>
      </c>
      <c r="E3" s="19">
        <v>1.4551915228366852E-11</v>
      </c>
      <c r="F3" s="19">
        <v>143533.25</v>
      </c>
      <c r="G3" s="19">
        <v>32383.99</v>
      </c>
      <c r="H3" s="19">
        <v>32383.99</v>
      </c>
      <c r="I3" s="19">
        <v>32383.99</v>
      </c>
      <c r="J3" s="19">
        <v>10803.24</v>
      </c>
      <c r="K3" s="20">
        <f t="shared" ref="K3:K49" si="0">+F3-H3</f>
        <v>111149.26</v>
      </c>
      <c r="L3" s="20">
        <f t="shared" ref="L3:L49" si="1">+F3-H3</f>
        <v>111149.26</v>
      </c>
      <c r="M3" s="20">
        <f t="shared" ref="M3:M49" si="2">+I3-J3</f>
        <v>21580.75</v>
      </c>
      <c r="N3" s="21">
        <f t="shared" ref="N3:N65" si="3">+I3/F3</f>
        <v>0.2256201263470311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1679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9566.3000000000011</v>
      </c>
      <c r="H4" s="24">
        <v>9566.3000000000011</v>
      </c>
      <c r="I4" s="24">
        <v>9566.3000000000011</v>
      </c>
      <c r="J4" s="24">
        <v>5170.7700000000004</v>
      </c>
      <c r="K4" s="20">
        <f t="shared" si="0"/>
        <v>36902.81</v>
      </c>
      <c r="L4" s="20">
        <f t="shared" si="1"/>
        <v>36902.81</v>
      </c>
      <c r="M4" s="20">
        <f t="shared" si="2"/>
        <v>4395.5300000000007</v>
      </c>
      <c r="N4" s="21">
        <f t="shared" si="3"/>
        <v>0.20586363715595157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1679</v>
      </c>
      <c r="C5" s="10" t="str">
        <f>VLOOKUP(A5,Cat!$C:$D,2,FALSE)</f>
        <v>Horas Extraordinarias y Suplementarias</v>
      </c>
      <c r="D5" s="24">
        <v>2171.87</v>
      </c>
      <c r="E5" s="24">
        <v>0</v>
      </c>
      <c r="F5" s="24">
        <v>2171.87</v>
      </c>
      <c r="G5" s="24">
        <v>512.4</v>
      </c>
      <c r="H5" s="24">
        <v>512.4</v>
      </c>
      <c r="I5" s="24">
        <v>512.4</v>
      </c>
      <c r="J5" s="24">
        <v>512.4</v>
      </c>
      <c r="K5" s="20">
        <f t="shared" si="0"/>
        <v>1659.4699999999998</v>
      </c>
      <c r="L5" s="20">
        <f t="shared" si="1"/>
        <v>1659.4699999999998</v>
      </c>
      <c r="M5" s="20">
        <f t="shared" si="2"/>
        <v>0</v>
      </c>
      <c r="N5" s="21">
        <f t="shared" si="3"/>
        <v>0.23592572299447021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1679</v>
      </c>
      <c r="C6" s="10" t="str">
        <f>VLOOKUP(A6,Cat!$C:$D,2,FALSE)</f>
        <v>Subrogacion</v>
      </c>
      <c r="D6" s="24">
        <v>30365.17</v>
      </c>
      <c r="E6" s="24">
        <v>0</v>
      </c>
      <c r="F6" s="24">
        <v>30365.17</v>
      </c>
      <c r="G6" s="24">
        <v>11734.849999999999</v>
      </c>
      <c r="H6" s="24">
        <v>11734.849999999999</v>
      </c>
      <c r="I6" s="24">
        <v>11734.849999999999</v>
      </c>
      <c r="J6" s="24">
        <v>11734.849999999999</v>
      </c>
      <c r="K6" s="20">
        <f t="shared" si="0"/>
        <v>18630.32</v>
      </c>
      <c r="L6" s="20">
        <f t="shared" si="1"/>
        <v>18630.32</v>
      </c>
      <c r="M6" s="20">
        <f t="shared" si="2"/>
        <v>0</v>
      </c>
      <c r="N6" s="21">
        <f t="shared" si="3"/>
        <v>0.3864575762296078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1679</v>
      </c>
      <c r="C7" s="10" t="str">
        <f>VLOOKUP(A7,Cat!$C:$D,2,FALSE)</f>
        <v>Encargos</v>
      </c>
      <c r="D7" s="24">
        <v>15533.88</v>
      </c>
      <c r="E7" s="24">
        <v>0</v>
      </c>
      <c r="F7" s="24">
        <v>15533.88</v>
      </c>
      <c r="G7" s="24">
        <v>8727.4700000000012</v>
      </c>
      <c r="H7" s="24">
        <v>8727.4700000000012</v>
      </c>
      <c r="I7" s="24">
        <v>8727.4700000000012</v>
      </c>
      <c r="J7" s="24">
        <v>8727.4700000000012</v>
      </c>
      <c r="K7" s="20">
        <f t="shared" si="0"/>
        <v>6806.409999999998</v>
      </c>
      <c r="L7" s="20">
        <f t="shared" si="1"/>
        <v>6806.409999999998</v>
      </c>
      <c r="M7" s="20">
        <f t="shared" si="2"/>
        <v>0</v>
      </c>
      <c r="N7" s="21">
        <f t="shared" si="3"/>
        <v>0.56183451912851146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1679</v>
      </c>
      <c r="C8" s="10" t="str">
        <f>VLOOKUP(A8,Cat!$C:$D,2,FALSE)</f>
        <v>Aporte Patronal</v>
      </c>
      <c r="D8" s="24">
        <v>168072.55</v>
      </c>
      <c r="E8" s="24">
        <v>1.4551915228366852E-11</v>
      </c>
      <c r="F8" s="24">
        <v>168072.55</v>
      </c>
      <c r="G8" s="24">
        <v>39590.480000000003</v>
      </c>
      <c r="H8" s="24">
        <v>39590.480000000003</v>
      </c>
      <c r="I8" s="24">
        <v>39590.480000000003</v>
      </c>
      <c r="J8" s="24">
        <v>26698.55</v>
      </c>
      <c r="K8" s="20">
        <f t="shared" si="0"/>
        <v>128482.06999999998</v>
      </c>
      <c r="L8" s="20">
        <f t="shared" si="1"/>
        <v>128482.06999999998</v>
      </c>
      <c r="M8" s="20">
        <f t="shared" si="2"/>
        <v>12891.930000000004</v>
      </c>
      <c r="N8" s="21">
        <f t="shared" si="3"/>
        <v>0.23555589535590438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1679</v>
      </c>
      <c r="C9" s="10" t="str">
        <f>VLOOKUP(A9,Cat!$C:$D,2,FALSE)</f>
        <v>Fondo de Reserva</v>
      </c>
      <c r="D9" s="24">
        <v>82006.91</v>
      </c>
      <c r="E9" s="24">
        <v>-7.2759576141834259E-12</v>
      </c>
      <c r="F9" s="24">
        <v>82006.91</v>
      </c>
      <c r="G9" s="24">
        <v>9115.57</v>
      </c>
      <c r="H9" s="24">
        <v>9115.57</v>
      </c>
      <c r="I9" s="24">
        <v>9115.57</v>
      </c>
      <c r="J9" s="24">
        <v>9115.57</v>
      </c>
      <c r="K9" s="20">
        <f t="shared" si="0"/>
        <v>72891.34</v>
      </c>
      <c r="L9" s="20">
        <f t="shared" si="1"/>
        <v>72891.34</v>
      </c>
      <c r="M9" s="20">
        <f t="shared" si="2"/>
        <v>0</v>
      </c>
      <c r="N9" s="21">
        <f t="shared" si="3"/>
        <v>0.11115612086835121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1679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0</v>
      </c>
      <c r="H10" s="24">
        <v>0</v>
      </c>
      <c r="I10" s="24">
        <v>0</v>
      </c>
      <c r="J10" s="24">
        <v>0</v>
      </c>
      <c r="K10" s="20">
        <f t="shared" si="0"/>
        <v>37904</v>
      </c>
      <c r="L10" s="20">
        <f t="shared" si="1"/>
        <v>37904</v>
      </c>
      <c r="M10" s="20">
        <f t="shared" si="2"/>
        <v>0</v>
      </c>
      <c r="N10" s="21">
        <f t="shared" si="3"/>
        <v>0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1679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0</v>
      </c>
      <c r="H11" s="24">
        <v>0</v>
      </c>
      <c r="I11" s="24">
        <v>0</v>
      </c>
      <c r="J11" s="24">
        <v>0</v>
      </c>
      <c r="K11" s="20">
        <f t="shared" si="0"/>
        <v>7497</v>
      </c>
      <c r="L11" s="20">
        <f t="shared" si="1"/>
        <v>7497</v>
      </c>
      <c r="M11" s="20">
        <f t="shared" si="2"/>
        <v>0</v>
      </c>
      <c r="N11" s="21">
        <f t="shared" si="3"/>
        <v>0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1679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9582.3799999999992</v>
      </c>
      <c r="H12" s="24">
        <v>6309.15</v>
      </c>
      <c r="I12" s="24">
        <v>6309.15</v>
      </c>
      <c r="J12" s="24">
        <v>6309.15</v>
      </c>
      <c r="K12" s="20">
        <f t="shared" si="0"/>
        <v>92295.840000000011</v>
      </c>
      <c r="L12" s="20">
        <f t="shared" si="1"/>
        <v>92295.840000000011</v>
      </c>
      <c r="M12" s="20">
        <f t="shared" si="2"/>
        <v>0</v>
      </c>
      <c r="N12" s="21">
        <f t="shared" si="3"/>
        <v>6.3984084375445907E-2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850</v>
      </c>
      <c r="E13" s="24">
        <v>-600</v>
      </c>
      <c r="F13" s="24">
        <v>250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250</v>
      </c>
      <c r="L13" s="20">
        <f t="shared" si="1"/>
        <v>250</v>
      </c>
      <c r="M13" s="20">
        <f t="shared" si="2"/>
        <v>0</v>
      </c>
      <c r="N13" s="21">
        <f t="shared" si="3"/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-100</v>
      </c>
      <c r="F14" s="24">
        <v>100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100</v>
      </c>
      <c r="L14" s="20">
        <f t="shared" si="1"/>
        <v>100</v>
      </c>
      <c r="M14" s="20">
        <f t="shared" si="2"/>
        <v>0</v>
      </c>
      <c r="N14" s="21">
        <f t="shared" si="3"/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46100</v>
      </c>
      <c r="E15" s="24">
        <v>1971.6500000000015</v>
      </c>
      <c r="F15" s="24">
        <v>48071.65</v>
      </c>
      <c r="G15" s="24">
        <v>37439.03</v>
      </c>
      <c r="H15" s="24">
        <v>37439.03</v>
      </c>
      <c r="I15" s="24">
        <v>8539.7100000000009</v>
      </c>
      <c r="J15" s="24">
        <v>1971.65</v>
      </c>
      <c r="K15" s="20">
        <f t="shared" si="0"/>
        <v>10632.620000000003</v>
      </c>
      <c r="L15" s="20">
        <f t="shared" si="1"/>
        <v>10632.620000000003</v>
      </c>
      <c r="M15" s="20">
        <f t="shared" si="2"/>
        <v>6568.0600000000013</v>
      </c>
      <c r="N15" s="21">
        <f t="shared" si="3"/>
        <v>0.17764545215319216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6124</v>
      </c>
      <c r="E16" s="24">
        <v>0</v>
      </c>
      <c r="F16" s="24">
        <v>6124</v>
      </c>
      <c r="G16" s="24">
        <v>2713.44</v>
      </c>
      <c r="H16" s="24">
        <v>2713.44</v>
      </c>
      <c r="I16" s="24">
        <v>348.99</v>
      </c>
      <c r="J16" s="24">
        <v>345.25</v>
      </c>
      <c r="K16" s="20">
        <f t="shared" si="0"/>
        <v>3410.56</v>
      </c>
      <c r="L16" s="20">
        <f t="shared" si="1"/>
        <v>3410.56</v>
      </c>
      <c r="M16" s="20">
        <f t="shared" si="2"/>
        <v>3.7400000000000091</v>
      </c>
      <c r="N16" s="21">
        <f t="shared" si="3"/>
        <v>5.6987263226649251E-2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72572.45</v>
      </c>
      <c r="E17" s="24">
        <v>-67964.45</v>
      </c>
      <c r="F17" s="24">
        <v>4608</v>
      </c>
      <c r="G17" s="24">
        <v>4608</v>
      </c>
      <c r="H17" s="24">
        <v>4576.49</v>
      </c>
      <c r="I17" s="24">
        <v>4576.49</v>
      </c>
      <c r="J17" s="24">
        <v>4530.7299999999996</v>
      </c>
      <c r="K17" s="20">
        <f t="shared" si="0"/>
        <v>31.510000000000218</v>
      </c>
      <c r="L17" s="20">
        <f t="shared" si="1"/>
        <v>31.510000000000218</v>
      </c>
      <c r="M17" s="20">
        <f t="shared" si="2"/>
        <v>45.760000000000218</v>
      </c>
      <c r="N17" s="21">
        <f t="shared" si="3"/>
        <v>0.99316189236111108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9033.4</v>
      </c>
      <c r="E18" s="24">
        <v>0</v>
      </c>
      <c r="F18" s="24">
        <v>9033.4</v>
      </c>
      <c r="G18" s="24">
        <v>197.8</v>
      </c>
      <c r="H18" s="24">
        <v>197.8</v>
      </c>
      <c r="I18" s="24">
        <v>197.8</v>
      </c>
      <c r="J18" s="24">
        <v>197.8</v>
      </c>
      <c r="K18" s="20">
        <f t="shared" si="0"/>
        <v>8835.6</v>
      </c>
      <c r="L18" s="20">
        <f t="shared" si="1"/>
        <v>8835.6</v>
      </c>
      <c r="M18" s="20">
        <f t="shared" si="2"/>
        <v>0</v>
      </c>
      <c r="N18" s="21">
        <f t="shared" si="3"/>
        <v>2.1896517368875507E-2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530206</v>
      </c>
      <c r="B19" s="13" t="s">
        <v>964</v>
      </c>
      <c r="C19" s="10" t="str">
        <f>VLOOKUP(A19,Cat!$C:$D,2,FALSE)</f>
        <v>Eventos Publicos y Oficiales</v>
      </c>
      <c r="D19" s="24">
        <v>46660</v>
      </c>
      <c r="E19" s="24">
        <v>-26660</v>
      </c>
      <c r="F19" s="24">
        <v>20000</v>
      </c>
      <c r="G19" s="24">
        <v>0</v>
      </c>
      <c r="H19" s="24">
        <v>0</v>
      </c>
      <c r="I19" s="24">
        <v>0</v>
      </c>
      <c r="J19" s="24">
        <v>0</v>
      </c>
      <c r="K19" s="20">
        <f t="shared" si="0"/>
        <v>20000</v>
      </c>
      <c r="L19" s="20">
        <f t="shared" si="1"/>
        <v>20000</v>
      </c>
      <c r="M19" s="20">
        <f t="shared" si="2"/>
        <v>0</v>
      </c>
      <c r="N19" s="21">
        <f t="shared" si="3"/>
        <v>0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530207</v>
      </c>
      <c r="B20" s="13" t="s">
        <v>964</v>
      </c>
      <c r="C20" s="10" t="str">
        <f>VLOOKUP(A20,Cat!$C:$D,2,FALSE)</f>
        <v>Difusion Informacion y Publicidad</v>
      </c>
      <c r="D20" s="24">
        <v>236700</v>
      </c>
      <c r="E20" s="24">
        <v>-179200</v>
      </c>
      <c r="F20" s="24">
        <v>57500</v>
      </c>
      <c r="G20" s="24">
        <v>0</v>
      </c>
      <c r="H20" s="24">
        <v>0</v>
      </c>
      <c r="I20" s="24">
        <v>0</v>
      </c>
      <c r="J20" s="24">
        <v>0</v>
      </c>
      <c r="K20" s="20">
        <f t="shared" si="0"/>
        <v>57500</v>
      </c>
      <c r="L20" s="20">
        <f t="shared" si="1"/>
        <v>57500</v>
      </c>
      <c r="M20" s="20">
        <f t="shared" si="2"/>
        <v>0</v>
      </c>
      <c r="N20" s="21">
        <f t="shared" si="3"/>
        <v>0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5.6" x14ac:dyDescent="0.3">
      <c r="A21" s="13">
        <v>530210</v>
      </c>
      <c r="B21" s="13" t="s">
        <v>964</v>
      </c>
      <c r="C21" s="10" t="str">
        <f>VLOOKUP(A21,Cat!$C:$D,2,FALSE)</f>
        <v>Servicio de Guarderia</v>
      </c>
      <c r="D21" s="24">
        <v>3732</v>
      </c>
      <c r="E21" s="24">
        <v>0</v>
      </c>
      <c r="F21" s="24">
        <v>3732</v>
      </c>
      <c r="G21" s="24">
        <v>3732</v>
      </c>
      <c r="H21" s="24">
        <v>359</v>
      </c>
      <c r="I21" s="24">
        <v>359</v>
      </c>
      <c r="J21" s="24">
        <v>359</v>
      </c>
      <c r="K21" s="20">
        <f t="shared" si="0"/>
        <v>3373</v>
      </c>
      <c r="L21" s="20">
        <f t="shared" si="1"/>
        <v>3373</v>
      </c>
      <c r="M21" s="20">
        <f t="shared" si="2"/>
        <v>0</v>
      </c>
      <c r="N21" s="21">
        <f t="shared" si="3"/>
        <v>9.6195069667738484E-2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530228</v>
      </c>
      <c r="B22" s="13" t="s">
        <v>964</v>
      </c>
      <c r="C22" s="10" t="str">
        <f>VLOOKUP(A22,Cat!$C:$D,2,FALSE)</f>
        <v>Servicios de Provision de Dispositivos Electronicos y Certificacion para Registro de Firmas Digitales</v>
      </c>
      <c r="D22" s="24">
        <v>55</v>
      </c>
      <c r="E22" s="24">
        <v>0</v>
      </c>
      <c r="F22" s="24">
        <v>55</v>
      </c>
      <c r="G22" s="24">
        <v>0</v>
      </c>
      <c r="H22" s="24">
        <v>0</v>
      </c>
      <c r="I22" s="24">
        <v>0</v>
      </c>
      <c r="J22" s="24">
        <v>0</v>
      </c>
      <c r="K22" s="20">
        <f t="shared" si="0"/>
        <v>55</v>
      </c>
      <c r="L22" s="20">
        <f t="shared" si="1"/>
        <v>55</v>
      </c>
      <c r="M22" s="20">
        <f t="shared" si="2"/>
        <v>0</v>
      </c>
      <c r="N22" s="21">
        <f t="shared" si="3"/>
        <v>0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530230</v>
      </c>
      <c r="B23" s="13" t="s">
        <v>964</v>
      </c>
      <c r="C23" s="10" t="str">
        <f>VLOOKUP(A23,Cat!$C:$D,2,FALSE)</f>
        <v>Digitalizacion de Informacion y Datos Publicos</v>
      </c>
      <c r="D23" s="24">
        <v>303357.49</v>
      </c>
      <c r="E23" s="24">
        <v>-290124.43</v>
      </c>
      <c r="F23" s="24">
        <v>13233.059999999998</v>
      </c>
      <c r="G23" s="24">
        <v>0</v>
      </c>
      <c r="H23" s="24">
        <v>0</v>
      </c>
      <c r="I23" s="24">
        <v>0</v>
      </c>
      <c r="J23" s="24">
        <v>0</v>
      </c>
      <c r="K23" s="20">
        <f t="shared" si="0"/>
        <v>13233.059999999998</v>
      </c>
      <c r="L23" s="20">
        <f t="shared" si="1"/>
        <v>13233.059999999998</v>
      </c>
      <c r="M23" s="20">
        <f t="shared" si="2"/>
        <v>0</v>
      </c>
      <c r="N23" s="21">
        <f t="shared" si="3"/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31.2" x14ac:dyDescent="0.3">
      <c r="A24" s="13">
        <v>530246</v>
      </c>
      <c r="B24" s="13" t="s">
        <v>964</v>
      </c>
      <c r="C24" s="10" t="str">
        <f>VLOOKUP(A24,Cat!$C:$D,2,FALSE)</f>
        <v>Servicios de Identificacion- Marcacion- Autentificacion- Rastreo- Monitoreo- Seguimiento y-o Trazabilidad</v>
      </c>
      <c r="D24" s="24">
        <v>414</v>
      </c>
      <c r="E24" s="24">
        <v>0</v>
      </c>
      <c r="F24" s="24">
        <v>414</v>
      </c>
      <c r="G24" s="24">
        <v>414</v>
      </c>
      <c r="H24" s="24">
        <v>414</v>
      </c>
      <c r="I24" s="24">
        <v>414</v>
      </c>
      <c r="J24" s="24">
        <v>414</v>
      </c>
      <c r="K24" s="20">
        <f t="shared" si="0"/>
        <v>0</v>
      </c>
      <c r="L24" s="20">
        <f t="shared" si="1"/>
        <v>0</v>
      </c>
      <c r="M24" s="20">
        <f t="shared" si="2"/>
        <v>0</v>
      </c>
      <c r="N24" s="21">
        <f t="shared" si="3"/>
        <v>1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530301</v>
      </c>
      <c r="B25" s="13" t="s">
        <v>964</v>
      </c>
      <c r="C25" s="10" t="str">
        <f>VLOOKUP(A25,Cat!$C:$D,2,FALSE)</f>
        <v>Pasajes al Interior</v>
      </c>
      <c r="D25" s="24">
        <v>63939.55</v>
      </c>
      <c r="E25" s="24">
        <v>25.319999999995161</v>
      </c>
      <c r="F25" s="24">
        <v>63964.869999999995</v>
      </c>
      <c r="G25" s="24">
        <v>13294.92</v>
      </c>
      <c r="H25" s="24">
        <v>6434.28</v>
      </c>
      <c r="I25" s="24">
        <v>3232.54</v>
      </c>
      <c r="J25" s="24">
        <v>3231.42</v>
      </c>
      <c r="K25" s="20">
        <f t="shared" si="0"/>
        <v>57530.59</v>
      </c>
      <c r="L25" s="20">
        <f t="shared" si="1"/>
        <v>57530.59</v>
      </c>
      <c r="M25" s="20">
        <f t="shared" si="2"/>
        <v>1.1199999999998909</v>
      </c>
      <c r="N25" s="21">
        <v>0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530303</v>
      </c>
      <c r="B26" s="13" t="s">
        <v>964</v>
      </c>
      <c r="C26" s="10" t="str">
        <f>VLOOKUP(A26,Cat!$C:$D,2,FALSE)</f>
        <v>Viaticos y Subsistencias en el Interior</v>
      </c>
      <c r="D26" s="24">
        <v>46000</v>
      </c>
      <c r="E26" s="24">
        <v>-4330</v>
      </c>
      <c r="F26" s="24">
        <v>41670</v>
      </c>
      <c r="G26" s="24">
        <v>41670</v>
      </c>
      <c r="H26" s="24">
        <v>2320</v>
      </c>
      <c r="I26" s="24">
        <v>2320</v>
      </c>
      <c r="J26" s="24">
        <v>2320</v>
      </c>
      <c r="K26" s="20">
        <f t="shared" si="0"/>
        <v>39350</v>
      </c>
      <c r="L26" s="20">
        <f t="shared" si="1"/>
        <v>39350</v>
      </c>
      <c r="M26" s="20">
        <f t="shared" si="2"/>
        <v>0</v>
      </c>
      <c r="N26" s="21">
        <f t="shared" si="3"/>
        <v>5.5675545956323493E-2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5.6" x14ac:dyDescent="0.3">
      <c r="A27" s="13">
        <v>530306</v>
      </c>
      <c r="B27" s="13" t="s">
        <v>964</v>
      </c>
      <c r="C27" s="10" t="str">
        <f>VLOOKUP(A27,Cat!$C:$D,2,FALSE)</f>
        <v>Viaticos por Gastos de Residencia</v>
      </c>
      <c r="D27" s="24">
        <v>9072.48</v>
      </c>
      <c r="E27" s="24">
        <v>0</v>
      </c>
      <c r="F27" s="24">
        <v>9072.48</v>
      </c>
      <c r="G27" s="24">
        <v>9072.48</v>
      </c>
      <c r="H27" s="24">
        <v>2124</v>
      </c>
      <c r="I27" s="24">
        <v>2124</v>
      </c>
      <c r="J27" s="24">
        <v>2124</v>
      </c>
      <c r="K27" s="20">
        <f t="shared" si="0"/>
        <v>6948.48</v>
      </c>
      <c r="L27" s="20">
        <f t="shared" si="1"/>
        <v>6948.48</v>
      </c>
      <c r="M27" s="20">
        <f t="shared" si="2"/>
        <v>0</v>
      </c>
      <c r="N27" s="21">
        <f t="shared" si="3"/>
        <v>0.23411459711126398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530401</v>
      </c>
      <c r="B28" s="13" t="s">
        <v>964</v>
      </c>
      <c r="C28" s="10" t="str">
        <f>VLOOKUP(A28,Cat!$C:$D,2,FALSE)</f>
        <v>Terrenos (Mantenimiento)</v>
      </c>
      <c r="D28" s="24">
        <v>65611.899999999994</v>
      </c>
      <c r="E28" s="24">
        <v>28526.589999999997</v>
      </c>
      <c r="F28" s="24">
        <v>94138.49</v>
      </c>
      <c r="G28" s="24">
        <v>72971.06</v>
      </c>
      <c r="H28" s="24">
        <v>65635.960000000006</v>
      </c>
      <c r="I28" s="24">
        <v>65635.950000000012</v>
      </c>
      <c r="J28" s="24">
        <v>65464.270000000004</v>
      </c>
      <c r="K28" s="20">
        <f t="shared" si="0"/>
        <v>28502.53</v>
      </c>
      <c r="L28" s="20">
        <f t="shared" si="1"/>
        <v>28502.53</v>
      </c>
      <c r="M28" s="20">
        <f t="shared" si="2"/>
        <v>171.68000000000757</v>
      </c>
      <c r="N28" s="21">
        <f t="shared" si="3"/>
        <v>0.69722756334842428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31.2" x14ac:dyDescent="0.3">
      <c r="A29" s="13">
        <v>530402</v>
      </c>
      <c r="B29" s="13" t="s">
        <v>964</v>
      </c>
      <c r="C29" s="10" t="str">
        <f>VLOOKUP(A29,Cat!$C:$D,2,FALSE)</f>
        <v>Edificios- Locales- Residencias y Cableado Estructurado (Instalacion - Mantenimiento y Reparacion)</v>
      </c>
      <c r="D29" s="24">
        <v>55515.32</v>
      </c>
      <c r="E29" s="24">
        <v>184290.33</v>
      </c>
      <c r="F29" s="24">
        <v>239805.65</v>
      </c>
      <c r="G29" s="24">
        <v>0</v>
      </c>
      <c r="H29" s="24">
        <v>0</v>
      </c>
      <c r="I29" s="24">
        <v>0</v>
      </c>
      <c r="J29" s="24">
        <v>0</v>
      </c>
      <c r="K29" s="20">
        <f t="shared" si="0"/>
        <v>239805.65</v>
      </c>
      <c r="L29" s="20">
        <f t="shared" si="1"/>
        <v>239805.65</v>
      </c>
      <c r="M29" s="20">
        <f t="shared" si="2"/>
        <v>0</v>
      </c>
      <c r="N29" s="21">
        <f t="shared" si="3"/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530403</v>
      </c>
      <c r="B30" s="13" t="s">
        <v>964</v>
      </c>
      <c r="C30" s="10" t="str">
        <f>VLOOKUP(A30,Cat!$C:$D,2,FALSE)</f>
        <v>Mobiliarios (Instalacion- Mantenimiento y Reparacion)</v>
      </c>
      <c r="D30" s="24">
        <v>5131</v>
      </c>
      <c r="E30" s="24">
        <v>-5131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0</v>
      </c>
      <c r="L30" s="20">
        <f t="shared" si="1"/>
        <v>0</v>
      </c>
      <c r="M30" s="20">
        <f t="shared" si="2"/>
        <v>0</v>
      </c>
      <c r="N30" s="21"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530404</v>
      </c>
      <c r="B31" s="13" t="s">
        <v>964</v>
      </c>
      <c r="C31" s="10" t="str">
        <f>VLOOKUP(A31,Cat!$C:$D,2,FALSE)</f>
        <v>Maquinarias y Equipos (Instalacion- Mantenimiento y Reparacion)</v>
      </c>
      <c r="D31" s="24">
        <v>45</v>
      </c>
      <c r="E31" s="24">
        <v>-45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0">
        <f t="shared" si="0"/>
        <v>0</v>
      </c>
      <c r="L31" s="20">
        <f t="shared" si="1"/>
        <v>0</v>
      </c>
      <c r="M31" s="20">
        <f t="shared" si="2"/>
        <v>0</v>
      </c>
      <c r="N31" s="21"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530405</v>
      </c>
      <c r="B32" s="13" t="s">
        <v>964</v>
      </c>
      <c r="C32" s="10" t="str">
        <f>VLOOKUP(A32,Cat!$C:$D,2,FALSE)</f>
        <v>Vehiculos (Servicio para Mantenimiento y Reparacion)</v>
      </c>
      <c r="D32" s="24">
        <v>46636.43</v>
      </c>
      <c r="E32" s="24">
        <v>-8513.84</v>
      </c>
      <c r="F32" s="24">
        <v>38122.589999999997</v>
      </c>
      <c r="G32" s="24">
        <v>7689</v>
      </c>
      <c r="H32" s="24">
        <v>0</v>
      </c>
      <c r="I32" s="24">
        <v>0</v>
      </c>
      <c r="J32" s="24">
        <v>0</v>
      </c>
      <c r="K32" s="20">
        <f t="shared" si="0"/>
        <v>38122.589999999997</v>
      </c>
      <c r="L32" s="20">
        <f t="shared" si="1"/>
        <v>38122.589999999997</v>
      </c>
      <c r="M32" s="20">
        <f t="shared" si="2"/>
        <v>0</v>
      </c>
      <c r="N32" s="21">
        <f t="shared" si="3"/>
        <v>0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530417</v>
      </c>
      <c r="B33" s="13" t="s">
        <v>964</v>
      </c>
      <c r="C33" s="10" t="str">
        <f>VLOOKUP(A33,Cat!$C:$D,2,FALSE)</f>
        <v>Infraestructura</v>
      </c>
      <c r="D33" s="24">
        <v>13012.36</v>
      </c>
      <c r="E33" s="24">
        <v>-13012.36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0">
        <f t="shared" si="0"/>
        <v>0</v>
      </c>
      <c r="L33" s="20">
        <f t="shared" si="1"/>
        <v>0</v>
      </c>
      <c r="M33" s="20">
        <f t="shared" si="2"/>
        <v>0</v>
      </c>
      <c r="N33" s="21">
        <v>0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530502</v>
      </c>
      <c r="B34" s="13" t="s">
        <v>964</v>
      </c>
      <c r="C34" s="10" t="str">
        <f>VLOOKUP(A34,Cat!$C:$D,2,FALSE)</f>
        <v>Edificios- Locales y Residencias- Parqueaderos- Casilleros Judiciales y Bancarios (Arrendamiento)</v>
      </c>
      <c r="D34" s="24">
        <v>125309.57</v>
      </c>
      <c r="E34" s="24">
        <v>151851.54999999999</v>
      </c>
      <c r="F34" s="24">
        <v>277161.12</v>
      </c>
      <c r="G34" s="24">
        <v>0</v>
      </c>
      <c r="H34" s="24">
        <v>0</v>
      </c>
      <c r="I34" s="24">
        <v>0</v>
      </c>
      <c r="J34" s="24">
        <v>0</v>
      </c>
      <c r="K34" s="20">
        <f t="shared" si="0"/>
        <v>277161.12</v>
      </c>
      <c r="L34" s="20">
        <f t="shared" si="1"/>
        <v>277161.12</v>
      </c>
      <c r="M34" s="20">
        <f t="shared" si="2"/>
        <v>0</v>
      </c>
      <c r="N34" s="21">
        <f t="shared" si="3"/>
        <v>0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530602</v>
      </c>
      <c r="B35" s="13" t="s">
        <v>964</v>
      </c>
      <c r="C35" s="10" t="str">
        <f>VLOOKUP(A35,Cat!$C:$D,2,FALSE)</f>
        <v>Servicio de Auditoria</v>
      </c>
      <c r="D35" s="24">
        <v>12300</v>
      </c>
      <c r="E35" s="24">
        <v>-5032.6899999999996</v>
      </c>
      <c r="F35" s="24">
        <v>7267.31</v>
      </c>
      <c r="G35" s="24">
        <v>0</v>
      </c>
      <c r="H35" s="24">
        <v>0</v>
      </c>
      <c r="I35" s="24">
        <v>0</v>
      </c>
      <c r="J35" s="24">
        <v>0</v>
      </c>
      <c r="K35" s="20">
        <f t="shared" si="0"/>
        <v>7267.31</v>
      </c>
      <c r="L35" s="20">
        <f t="shared" si="1"/>
        <v>7267.31</v>
      </c>
      <c r="M35" s="20">
        <f t="shared" si="2"/>
        <v>0</v>
      </c>
      <c r="N35" s="21">
        <f t="shared" si="3"/>
        <v>0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530701</v>
      </c>
      <c r="B36" s="13" t="s">
        <v>964</v>
      </c>
      <c r="C36" s="10" t="str">
        <f>VLOOKUP(A36,Cat!$C:$D,2,FALSE)</f>
        <v>Desarrollo- Actualizacion- Asistencia Tecnica y Soporte de Sistemas Informaticos</v>
      </c>
      <c r="D36" s="24">
        <v>60395</v>
      </c>
      <c r="E36" s="24">
        <v>36817.32</v>
      </c>
      <c r="F36" s="24">
        <v>97212.32</v>
      </c>
      <c r="G36" s="24">
        <v>69605.919999999998</v>
      </c>
      <c r="H36" s="24">
        <v>69605.919999999998</v>
      </c>
      <c r="I36" s="24">
        <v>4907.2</v>
      </c>
      <c r="J36" s="24">
        <v>1903.32</v>
      </c>
      <c r="K36" s="20">
        <f t="shared" si="0"/>
        <v>27606.400000000009</v>
      </c>
      <c r="L36" s="20">
        <f t="shared" si="1"/>
        <v>27606.400000000009</v>
      </c>
      <c r="M36" s="20">
        <f t="shared" si="2"/>
        <v>3003.88</v>
      </c>
      <c r="N36" s="21">
        <f t="shared" si="3"/>
        <v>5.0479198521339676E-2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6" x14ac:dyDescent="0.3">
      <c r="A37" s="13">
        <v>530702</v>
      </c>
      <c r="B37" s="13" t="s">
        <v>964</v>
      </c>
      <c r="C37" s="10" t="str">
        <f>VLOOKUP(A37,Cat!$C:$D,2,FALSE)</f>
        <v>Arrendamiento y Licencias de Uso de Paquetes Informaticos</v>
      </c>
      <c r="D37" s="24">
        <v>193699.16</v>
      </c>
      <c r="E37" s="24">
        <v>-40588.969999999987</v>
      </c>
      <c r="F37" s="24">
        <v>153110.19</v>
      </c>
      <c r="G37" s="24">
        <v>115870.87</v>
      </c>
      <c r="H37" s="24">
        <v>115870.87</v>
      </c>
      <c r="I37" s="24">
        <v>23549.730000000003</v>
      </c>
      <c r="J37" s="24">
        <v>6303.26</v>
      </c>
      <c r="K37" s="20">
        <f t="shared" si="0"/>
        <v>37239.320000000007</v>
      </c>
      <c r="L37" s="20">
        <f t="shared" si="1"/>
        <v>37239.320000000007</v>
      </c>
      <c r="M37" s="20">
        <f t="shared" si="2"/>
        <v>17246.47</v>
      </c>
      <c r="N37" s="21">
        <f t="shared" si="3"/>
        <v>0.15380903126042755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530703</v>
      </c>
      <c r="B38" s="13" t="s">
        <v>964</v>
      </c>
      <c r="C38" s="10" t="str">
        <f>VLOOKUP(A38,Cat!$C:$D,2,FALSE)</f>
        <v>Arrendamiento de Equipos Informaticos</v>
      </c>
      <c r="D38" s="24">
        <v>42505.84</v>
      </c>
      <c r="E38" s="24">
        <v>19050</v>
      </c>
      <c r="F38" s="24">
        <v>61555.839999999997</v>
      </c>
      <c r="G38" s="24">
        <v>29699.260000000002</v>
      </c>
      <c r="H38" s="24">
        <v>8132.38</v>
      </c>
      <c r="I38" s="24">
        <v>2468.35</v>
      </c>
      <c r="J38" s="24">
        <v>2446.15</v>
      </c>
      <c r="K38" s="20">
        <f t="shared" si="0"/>
        <v>53423.46</v>
      </c>
      <c r="L38" s="20">
        <f t="shared" si="1"/>
        <v>53423.46</v>
      </c>
      <c r="M38" s="20">
        <f t="shared" si="2"/>
        <v>22.199999999999818</v>
      </c>
      <c r="N38" s="21">
        <f t="shared" si="3"/>
        <v>4.0099363439764613E-2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530704</v>
      </c>
      <c r="B39" s="13" t="s">
        <v>964</v>
      </c>
      <c r="C39" s="10" t="str">
        <f>VLOOKUP(A39,Cat!$C:$D,2,FALSE)</f>
        <v>Mantenimiento y Reparacion de Equipos y Sistemas Informaticos</v>
      </c>
      <c r="D39" s="24">
        <v>23000</v>
      </c>
      <c r="E39" s="24">
        <v>-12750</v>
      </c>
      <c r="F39" s="24">
        <v>10250</v>
      </c>
      <c r="G39" s="24">
        <v>0</v>
      </c>
      <c r="H39" s="24">
        <v>0</v>
      </c>
      <c r="I39" s="24">
        <v>0</v>
      </c>
      <c r="J39" s="24">
        <v>0</v>
      </c>
      <c r="K39" s="20">
        <f t="shared" si="0"/>
        <v>10250</v>
      </c>
      <c r="L39" s="20">
        <f t="shared" si="1"/>
        <v>10250</v>
      </c>
      <c r="M39" s="20">
        <f t="shared" si="2"/>
        <v>0</v>
      </c>
      <c r="N39" s="21">
        <f t="shared" si="3"/>
        <v>0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530801</v>
      </c>
      <c r="B40" s="13" t="s">
        <v>964</v>
      </c>
      <c r="C40" s="10" t="str">
        <f>VLOOKUP(A40,Cat!$C:$D,2,FALSE)</f>
        <v>Alimentos y Bebidas</v>
      </c>
      <c r="D40" s="24">
        <v>449.46</v>
      </c>
      <c r="E40" s="24">
        <v>-449.46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0">
        <f t="shared" si="0"/>
        <v>0</v>
      </c>
      <c r="L40" s="20">
        <f t="shared" si="1"/>
        <v>0</v>
      </c>
      <c r="M40" s="20">
        <f t="shared" si="2"/>
        <v>0</v>
      </c>
      <c r="N40" s="21">
        <v>0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530803</v>
      </c>
      <c r="B41" s="13" t="s">
        <v>964</v>
      </c>
      <c r="C41" s="10" t="str">
        <f>VLOOKUP(A41,Cat!$C:$D,2,FALSE)</f>
        <v>Lubricantes</v>
      </c>
      <c r="D41" s="24">
        <v>12440.039999999999</v>
      </c>
      <c r="E41" s="24">
        <v>-2553.0699999999997</v>
      </c>
      <c r="F41" s="24">
        <v>9886.9700000000012</v>
      </c>
      <c r="G41" s="24">
        <v>8787.619999999999</v>
      </c>
      <c r="H41" s="24">
        <v>7120.65</v>
      </c>
      <c r="I41" s="24">
        <v>7120.65</v>
      </c>
      <c r="J41" s="24">
        <v>7120.65</v>
      </c>
      <c r="K41" s="20">
        <f t="shared" si="0"/>
        <v>2766.3200000000015</v>
      </c>
      <c r="L41" s="20">
        <f t="shared" si="1"/>
        <v>2766.3200000000015</v>
      </c>
      <c r="M41" s="20">
        <f t="shared" si="2"/>
        <v>0</v>
      </c>
      <c r="N41" s="21"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530804</v>
      </c>
      <c r="B42" s="13" t="s">
        <v>964</v>
      </c>
      <c r="C42" s="10" t="str">
        <f>VLOOKUP(A42,Cat!$C:$D,2,FALSE)</f>
        <v>Materiales de Oficina</v>
      </c>
      <c r="D42" s="24">
        <v>9173.25</v>
      </c>
      <c r="E42" s="24">
        <v>0</v>
      </c>
      <c r="F42" s="24">
        <v>9173.25</v>
      </c>
      <c r="G42" s="24">
        <v>794.11</v>
      </c>
      <c r="H42" s="24">
        <v>763.6</v>
      </c>
      <c r="I42" s="24">
        <v>763.6</v>
      </c>
      <c r="J42" s="24">
        <v>763.6</v>
      </c>
      <c r="K42" s="20">
        <f t="shared" si="0"/>
        <v>8409.65</v>
      </c>
      <c r="L42" s="20">
        <f t="shared" si="1"/>
        <v>8409.65</v>
      </c>
      <c r="M42" s="20">
        <f t="shared" si="2"/>
        <v>0</v>
      </c>
      <c r="N42" s="21"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530805</v>
      </c>
      <c r="B43" s="13" t="s">
        <v>964</v>
      </c>
      <c r="C43" s="10" t="str">
        <f>VLOOKUP(A43,Cat!$C:$D,2,FALSE)</f>
        <v>Materiales de Aseo</v>
      </c>
      <c r="D43" s="24">
        <v>390.41</v>
      </c>
      <c r="E43" s="24">
        <v>-100</v>
      </c>
      <c r="F43" s="24">
        <v>290.41000000000003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290.41000000000003</v>
      </c>
      <c r="L43" s="20">
        <f t="shared" si="1"/>
        <v>290.41000000000003</v>
      </c>
      <c r="M43" s="20">
        <f t="shared" si="2"/>
        <v>0</v>
      </c>
      <c r="N43" s="21">
        <f t="shared" si="3"/>
        <v>0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530807</v>
      </c>
      <c r="B44" s="13" t="s">
        <v>964</v>
      </c>
      <c r="C44" s="10" t="str">
        <f>VLOOKUP(A44,Cat!$C:$D,2,FALSE)</f>
        <v>Materiales de Impresion- Fotografia- Reproduccion y Publicaciones</v>
      </c>
      <c r="D44" s="24">
        <v>3882.93</v>
      </c>
      <c r="E44" s="24">
        <v>0</v>
      </c>
      <c r="F44" s="24">
        <v>3882.93</v>
      </c>
      <c r="G44" s="24">
        <v>0</v>
      </c>
      <c r="H44" s="24">
        <v>0</v>
      </c>
      <c r="I44" s="24">
        <v>0</v>
      </c>
      <c r="J44" s="24">
        <v>0</v>
      </c>
      <c r="K44" s="20">
        <f t="shared" si="0"/>
        <v>3882.93</v>
      </c>
      <c r="L44" s="20">
        <f t="shared" si="1"/>
        <v>3882.93</v>
      </c>
      <c r="M44" s="20">
        <f t="shared" si="2"/>
        <v>0</v>
      </c>
      <c r="N44" s="21">
        <f t="shared" si="3"/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530813</v>
      </c>
      <c r="B45" s="13" t="s">
        <v>964</v>
      </c>
      <c r="C45" s="10" t="str">
        <f>VLOOKUP(A45,Cat!$C:$D,2,FALSE)</f>
        <v>Repuestos y Accesorios</v>
      </c>
      <c r="D45" s="24">
        <v>3941.05</v>
      </c>
      <c r="E45" s="24">
        <v>80</v>
      </c>
      <c r="F45" s="24">
        <v>4021.05</v>
      </c>
      <c r="G45" s="24">
        <v>0</v>
      </c>
      <c r="H45" s="24">
        <v>0</v>
      </c>
      <c r="I45" s="24">
        <v>0</v>
      </c>
      <c r="J45" s="24">
        <v>0</v>
      </c>
      <c r="K45" s="20">
        <f t="shared" si="0"/>
        <v>4021.05</v>
      </c>
      <c r="L45" s="20">
        <f t="shared" si="1"/>
        <v>4021.05</v>
      </c>
      <c r="M45" s="20">
        <f t="shared" si="2"/>
        <v>0</v>
      </c>
      <c r="N45" s="21">
        <f t="shared" si="3"/>
        <v>0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531403</v>
      </c>
      <c r="B46" s="13" t="s">
        <v>964</v>
      </c>
      <c r="C46" s="10" t="str">
        <f>VLOOKUP(A46,Cat!$C:$D,2,FALSE)</f>
        <v>Mobiliario</v>
      </c>
      <c r="D46" s="24">
        <v>33</v>
      </c>
      <c r="E46" s="24">
        <v>0</v>
      </c>
      <c r="F46" s="24">
        <v>33</v>
      </c>
      <c r="G46" s="24">
        <v>0</v>
      </c>
      <c r="H46" s="24">
        <v>0</v>
      </c>
      <c r="I46" s="24">
        <v>0</v>
      </c>
      <c r="J46" s="24">
        <v>0</v>
      </c>
      <c r="K46" s="20">
        <f t="shared" si="0"/>
        <v>33</v>
      </c>
      <c r="L46" s="20">
        <f t="shared" si="1"/>
        <v>33</v>
      </c>
      <c r="M46" s="20">
        <f t="shared" si="2"/>
        <v>0</v>
      </c>
      <c r="N46" s="21">
        <f t="shared" si="3"/>
        <v>0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531404</v>
      </c>
      <c r="B47" s="13" t="s">
        <v>964</v>
      </c>
      <c r="C47" s="10" t="str">
        <f>VLOOKUP(A47,Cat!$C:$D,2,FALSE)</f>
        <v>Maquinarias y Equipos</v>
      </c>
      <c r="D47" s="24">
        <v>140</v>
      </c>
      <c r="E47" s="24">
        <v>-140</v>
      </c>
      <c r="F47" s="24">
        <v>0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0</v>
      </c>
      <c r="L47" s="20">
        <f t="shared" si="1"/>
        <v>0</v>
      </c>
      <c r="M47" s="20">
        <f t="shared" si="2"/>
        <v>0</v>
      </c>
      <c r="N47" s="21">
        <v>0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570102</v>
      </c>
      <c r="B48" s="13" t="s">
        <v>1680</v>
      </c>
      <c r="C48" s="10" t="str">
        <f>VLOOKUP(A48,Cat!$C:$D,2,FALSE)</f>
        <v>Tasas Generales- Impuestos- Contribuciones- Permisos- Licencias y Patentes</v>
      </c>
      <c r="D48" s="24">
        <v>21516.37</v>
      </c>
      <c r="E48" s="24">
        <v>2901.7</v>
      </c>
      <c r="F48" s="24">
        <v>24418.07</v>
      </c>
      <c r="G48" s="24">
        <v>7798.2</v>
      </c>
      <c r="H48" s="24">
        <v>7208.33</v>
      </c>
      <c r="I48" s="24">
        <v>3708.33</v>
      </c>
      <c r="J48" s="24">
        <v>3708.33</v>
      </c>
      <c r="K48" s="20">
        <f t="shared" si="0"/>
        <v>17209.739999999998</v>
      </c>
      <c r="L48" s="20">
        <f t="shared" si="1"/>
        <v>17209.739999999998</v>
      </c>
      <c r="M48" s="20">
        <f t="shared" si="2"/>
        <v>0</v>
      </c>
      <c r="N48" s="21">
        <v>0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570201</v>
      </c>
      <c r="B49" s="13" t="s">
        <v>1680</v>
      </c>
      <c r="C49" s="10" t="str">
        <f>VLOOKUP(A49,Cat!$C:$D,2,FALSE)</f>
        <v>Seguros</v>
      </c>
      <c r="D49" s="24">
        <v>54173.53</v>
      </c>
      <c r="E49" s="24">
        <v>-24511.08</v>
      </c>
      <c r="F49" s="24">
        <v>29662.449999999997</v>
      </c>
      <c r="G49" s="24">
        <v>29662.45</v>
      </c>
      <c r="H49" s="24">
        <v>29662.45</v>
      </c>
      <c r="I49" s="24">
        <v>29662.45</v>
      </c>
      <c r="J49" s="24">
        <v>29662.45</v>
      </c>
      <c r="K49" s="20">
        <f t="shared" si="0"/>
        <v>0</v>
      </c>
      <c r="L49" s="20">
        <f t="shared" si="1"/>
        <v>0</v>
      </c>
      <c r="M49" s="20">
        <f t="shared" si="2"/>
        <v>0</v>
      </c>
      <c r="N49" s="21">
        <f t="shared" si="3"/>
        <v>1.0000000000000002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570203</v>
      </c>
      <c r="B50" s="13" t="s">
        <v>1680</v>
      </c>
      <c r="C50" s="10" t="str">
        <f>VLOOKUP(A50,Cat!$C:$D,2,FALSE)</f>
        <v>Comisiones Bancarias</v>
      </c>
      <c r="D50" s="24">
        <v>500</v>
      </c>
      <c r="E50" s="24">
        <v>190</v>
      </c>
      <c r="F50" s="24">
        <v>690</v>
      </c>
      <c r="G50" s="24">
        <v>500</v>
      </c>
      <c r="H50" s="24">
        <v>33.85</v>
      </c>
      <c r="I50" s="24">
        <v>33.85</v>
      </c>
      <c r="J50" s="24">
        <v>33.85</v>
      </c>
      <c r="K50" s="20">
        <f t="shared" ref="K50:K64" si="4">+F50-H50</f>
        <v>656.15</v>
      </c>
      <c r="L50" s="20">
        <f t="shared" ref="L50:L64" si="5">+F50-H50</f>
        <v>656.15</v>
      </c>
      <c r="M50" s="20">
        <f t="shared" ref="M50:M64" si="6">+I50-J50</f>
        <v>0</v>
      </c>
      <c r="N50" s="21">
        <f t="shared" si="3"/>
        <v>4.9057971014492753E-2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570206</v>
      </c>
      <c r="B51" s="13" t="s">
        <v>1680</v>
      </c>
      <c r="C51" s="10" t="str">
        <f>VLOOKUP(A51,Cat!$C:$D,2,FALSE)</f>
        <v>Costas Judiciales Tramites Notariales Legalizacion de Documentos y Arreglos Extrajudiciales</v>
      </c>
      <c r="D51" s="24">
        <v>5579.58</v>
      </c>
      <c r="E51" s="24">
        <v>-579.58000000000004</v>
      </c>
      <c r="F51" s="24">
        <v>5000</v>
      </c>
      <c r="G51" s="24">
        <v>0</v>
      </c>
      <c r="H51" s="24">
        <v>0</v>
      </c>
      <c r="I51" s="24">
        <v>0</v>
      </c>
      <c r="J51" s="24">
        <v>0</v>
      </c>
      <c r="K51" s="20">
        <f t="shared" si="4"/>
        <v>5000</v>
      </c>
      <c r="L51" s="20">
        <f t="shared" si="5"/>
        <v>5000</v>
      </c>
      <c r="M51" s="20">
        <f t="shared" si="6"/>
        <v>0</v>
      </c>
      <c r="N51" s="21">
        <f t="shared" si="3"/>
        <v>0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570215</v>
      </c>
      <c r="B52" s="13" t="s">
        <v>1680</v>
      </c>
      <c r="C52" s="10" t="str">
        <f>VLOOKUP(A52,Cat!$C:$D,2,FALSE)</f>
        <v>Indemnizaciones por Sentencias Judiciales</v>
      </c>
      <c r="D52" s="24">
        <v>0</v>
      </c>
      <c r="E52" s="24">
        <v>381081.09</v>
      </c>
      <c r="F52" s="24">
        <v>381081.09</v>
      </c>
      <c r="G52" s="24">
        <v>381081.09</v>
      </c>
      <c r="H52" s="24">
        <v>381081.09</v>
      </c>
      <c r="I52" s="24">
        <v>0</v>
      </c>
      <c r="J52" s="24">
        <v>0</v>
      </c>
      <c r="K52" s="20">
        <f t="shared" si="4"/>
        <v>0</v>
      </c>
      <c r="L52" s="20">
        <f t="shared" si="5"/>
        <v>0</v>
      </c>
      <c r="M52" s="20">
        <f t="shared" si="6"/>
        <v>0</v>
      </c>
      <c r="N52" s="21">
        <f t="shared" si="3"/>
        <v>0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580101</v>
      </c>
      <c r="B53" s="13" t="s">
        <v>1681</v>
      </c>
      <c r="C53" s="10" t="str">
        <f>VLOOKUP(A53,Cat!$C:$D,2,FALSE)</f>
        <v>A Entidades del Presupuesto General del Estado</v>
      </c>
      <c r="D53" s="24">
        <v>169849.08</v>
      </c>
      <c r="E53" s="24">
        <v>-158262.31</v>
      </c>
      <c r="F53" s="24">
        <v>11586.76999999999</v>
      </c>
      <c r="G53" s="24">
        <v>11586.77</v>
      </c>
      <c r="H53" s="24">
        <v>2673.87</v>
      </c>
      <c r="I53" s="24">
        <v>2673.87</v>
      </c>
      <c r="J53" s="24">
        <v>2673.87</v>
      </c>
      <c r="K53" s="20">
        <f t="shared" si="4"/>
        <v>8912.8999999999905</v>
      </c>
      <c r="L53" s="20">
        <f t="shared" si="5"/>
        <v>8912.8999999999905</v>
      </c>
      <c r="M53" s="20">
        <f t="shared" si="6"/>
        <v>0</v>
      </c>
      <c r="N53" s="21">
        <f t="shared" si="3"/>
        <v>0.23076923076923098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630207</v>
      </c>
      <c r="B54" s="13" t="s">
        <v>1682</v>
      </c>
      <c r="C54" s="10" t="str">
        <f>VLOOKUP(A54,Cat!$C:$D,2,FALSE)</f>
        <v>Difusion e Informacion</v>
      </c>
      <c r="D54" s="24">
        <v>0</v>
      </c>
      <c r="E54" s="24">
        <v>16084.9</v>
      </c>
      <c r="F54" s="24">
        <v>16084.9</v>
      </c>
      <c r="G54" s="24">
        <v>0</v>
      </c>
      <c r="H54" s="24">
        <v>0</v>
      </c>
      <c r="I54" s="24">
        <v>0</v>
      </c>
      <c r="J54" s="24">
        <v>0</v>
      </c>
      <c r="K54" s="20">
        <f t="shared" si="4"/>
        <v>16084.9</v>
      </c>
      <c r="L54" s="20">
        <f t="shared" si="5"/>
        <v>16084.9</v>
      </c>
      <c r="M54" s="20">
        <f t="shared" si="6"/>
        <v>0</v>
      </c>
      <c r="N54" s="21">
        <f t="shared" si="3"/>
        <v>0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630401</v>
      </c>
      <c r="B55" s="13" t="s">
        <v>1682</v>
      </c>
      <c r="C55" s="10" t="str">
        <f>VLOOKUP(A55,Cat!$C:$D,2,FALSE)</f>
        <v>Terrenos</v>
      </c>
      <c r="D55" s="24">
        <v>16084.9</v>
      </c>
      <c r="E55" s="24">
        <v>-16084.9</v>
      </c>
      <c r="F55" s="24">
        <v>0</v>
      </c>
      <c r="G55" s="24">
        <v>0</v>
      </c>
      <c r="H55" s="24">
        <v>0</v>
      </c>
      <c r="I55" s="24">
        <v>0</v>
      </c>
      <c r="J55" s="24">
        <v>0</v>
      </c>
      <c r="K55" s="20">
        <f t="shared" si="4"/>
        <v>0</v>
      </c>
      <c r="L55" s="20">
        <f t="shared" si="5"/>
        <v>0</v>
      </c>
      <c r="M55" s="20">
        <f t="shared" si="6"/>
        <v>0</v>
      </c>
      <c r="N55" s="21">
        <v>0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630402</v>
      </c>
      <c r="B56" s="13" t="s">
        <v>1682</v>
      </c>
      <c r="C56" s="10" t="str">
        <f>VLOOKUP(A56,Cat!$C:$D,2,FALSE)</f>
        <v>Edificios Locales Residencias y Cableado Estructurado (Instalacion Mantenimiento y Reparacion)</v>
      </c>
      <c r="D56" s="24">
        <v>98700</v>
      </c>
      <c r="E56" s="24">
        <v>-80890</v>
      </c>
      <c r="F56" s="24">
        <v>17810</v>
      </c>
      <c r="G56" s="24">
        <v>0</v>
      </c>
      <c r="H56" s="24">
        <v>0</v>
      </c>
      <c r="I56" s="24">
        <v>0</v>
      </c>
      <c r="J56" s="24">
        <v>0</v>
      </c>
      <c r="K56" s="20">
        <f t="shared" si="4"/>
        <v>17810</v>
      </c>
      <c r="L56" s="20">
        <f t="shared" si="5"/>
        <v>17810</v>
      </c>
      <c r="M56" s="20">
        <f t="shared" si="6"/>
        <v>0</v>
      </c>
      <c r="N56" s="21">
        <v>0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630417</v>
      </c>
      <c r="B57" s="13" t="s">
        <v>1682</v>
      </c>
      <c r="C57" s="10" t="str">
        <f>VLOOKUP(A57,Cat!$C:$D,2,FALSE)</f>
        <v>Infraestructura</v>
      </c>
      <c r="D57" s="24">
        <v>79050173.38000001</v>
      </c>
      <c r="E57" s="24">
        <v>-72.239999999932479</v>
      </c>
      <c r="F57" s="24">
        <v>79050101.140000001</v>
      </c>
      <c r="G57" s="24">
        <v>33394942.730000004</v>
      </c>
      <c r="H57" s="24">
        <v>30713966.599999994</v>
      </c>
      <c r="I57" s="24">
        <v>6812055.9800000004</v>
      </c>
      <c r="J57" s="24">
        <v>6758259.1600000001</v>
      </c>
      <c r="K57" s="20">
        <f t="shared" si="4"/>
        <v>48336134.540000007</v>
      </c>
      <c r="L57" s="20">
        <f t="shared" si="5"/>
        <v>48336134.540000007</v>
      </c>
      <c r="M57" s="20">
        <f t="shared" si="6"/>
        <v>53796.820000000298</v>
      </c>
      <c r="N57" s="21">
        <f t="shared" si="3"/>
        <v>8.6173905937649009E-2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630601</v>
      </c>
      <c r="B58" s="13" t="s">
        <v>1682</v>
      </c>
      <c r="C58" s="10" t="str">
        <f>VLOOKUP(A58,Cat!$C:$D,2,FALSE)</f>
        <v>Consultoria  Asesoria e Investigacion Especializada</v>
      </c>
      <c r="D58" s="24">
        <v>499380</v>
      </c>
      <c r="E58" s="24">
        <v>49215.739999999991</v>
      </c>
      <c r="F58" s="24">
        <v>548595.74</v>
      </c>
      <c r="G58" s="24">
        <v>173675.7</v>
      </c>
      <c r="H58" s="24">
        <v>173675.7</v>
      </c>
      <c r="I58" s="24">
        <v>173675.7</v>
      </c>
      <c r="J58" s="24">
        <v>145487.51</v>
      </c>
      <c r="K58" s="20">
        <f t="shared" si="4"/>
        <v>374920.04</v>
      </c>
      <c r="L58" s="20">
        <f t="shared" si="5"/>
        <v>374920.04</v>
      </c>
      <c r="M58" s="20">
        <f t="shared" si="6"/>
        <v>28188.190000000002</v>
      </c>
      <c r="N58" s="21">
        <f t="shared" si="3"/>
        <v>0.3165822979230572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630604</v>
      </c>
      <c r="B59" s="13" t="s">
        <v>1682</v>
      </c>
      <c r="C59" s="10" t="str">
        <f>VLOOKUP(A59,Cat!$C:$D,2,FALSE)</f>
        <v>Fiscalizacion e Inspecciones Tecnicas</v>
      </c>
      <c r="D59" s="24">
        <v>3190906.9200000037</v>
      </c>
      <c r="E59" s="24">
        <v>-4425.7999999999993</v>
      </c>
      <c r="F59" s="24">
        <v>3186481.1200000038</v>
      </c>
      <c r="G59" s="24">
        <v>38735.329999999994</v>
      </c>
      <c r="H59" s="24">
        <v>38735.329999999994</v>
      </c>
      <c r="I59" s="24">
        <v>30482.259999999995</v>
      </c>
      <c r="J59" s="24">
        <v>28775.57</v>
      </c>
      <c r="K59" s="20">
        <f t="shared" si="4"/>
        <v>3147745.7900000038</v>
      </c>
      <c r="L59" s="20">
        <f t="shared" si="5"/>
        <v>3147745.7900000038</v>
      </c>
      <c r="M59" s="20">
        <f t="shared" si="6"/>
        <v>1706.6899999999951</v>
      </c>
      <c r="N59" s="21">
        <f t="shared" si="3"/>
        <v>9.5661197578349247E-3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630605</v>
      </c>
      <c r="B60" s="13" t="s">
        <v>1682</v>
      </c>
      <c r="C60" s="10" t="str">
        <f>VLOOKUP(A60,Cat!$C:$D,2,FALSE)</f>
        <v>Estudio y Diseno de Proyectos</v>
      </c>
      <c r="D60" s="24">
        <v>22470</v>
      </c>
      <c r="E60" s="24">
        <v>-11495.11</v>
      </c>
      <c r="F60" s="24">
        <v>10974.89</v>
      </c>
      <c r="G60" s="24">
        <v>0</v>
      </c>
      <c r="H60" s="24">
        <v>0</v>
      </c>
      <c r="I60" s="24">
        <v>0</v>
      </c>
      <c r="J60" s="24">
        <v>0</v>
      </c>
      <c r="K60" s="20">
        <f t="shared" si="4"/>
        <v>10974.89</v>
      </c>
      <c r="L60" s="20">
        <f t="shared" si="5"/>
        <v>10974.89</v>
      </c>
      <c r="M60" s="20">
        <f t="shared" si="6"/>
        <v>0</v>
      </c>
      <c r="N60" s="21">
        <f t="shared" si="3"/>
        <v>0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630606</v>
      </c>
      <c r="B61" s="13" t="s">
        <v>1682</v>
      </c>
      <c r="C61" s="10" t="str">
        <f>VLOOKUP(A61,Cat!$C:$D,2,FALSE)</f>
        <v>Honorarios por Contratos Civiles de Servicios</v>
      </c>
      <c r="D61" s="24">
        <v>1279556.0500000005</v>
      </c>
      <c r="E61" s="24">
        <v>2329.37</v>
      </c>
      <c r="F61" s="24">
        <v>1281885.4200000002</v>
      </c>
      <c r="G61" s="24">
        <v>275426.99</v>
      </c>
      <c r="H61" s="24">
        <v>231290.78</v>
      </c>
      <c r="I61" s="24">
        <v>63749.760000000002</v>
      </c>
      <c r="J61" s="24">
        <v>61590.37</v>
      </c>
      <c r="K61" s="20">
        <f t="shared" si="4"/>
        <v>1050594.6400000001</v>
      </c>
      <c r="L61" s="20">
        <f t="shared" si="5"/>
        <v>1050594.6400000001</v>
      </c>
      <c r="M61" s="20">
        <f t="shared" si="6"/>
        <v>2159.3899999999994</v>
      </c>
      <c r="N61" s="21">
        <f t="shared" si="3"/>
        <v>4.9731246650734195E-2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631515</v>
      </c>
      <c r="B62" s="13" t="s">
        <v>1682</v>
      </c>
      <c r="C62" s="10" t="str">
        <f>VLOOKUP(A62,Cat!$C:$D,2,FALSE)</f>
        <v>Plantas</v>
      </c>
      <c r="D62" s="24">
        <v>1000</v>
      </c>
      <c r="E62" s="24">
        <v>-1000</v>
      </c>
      <c r="F62" s="24">
        <v>0</v>
      </c>
      <c r="G62" s="24">
        <v>0</v>
      </c>
      <c r="H62" s="24">
        <v>0</v>
      </c>
      <c r="I62" s="24">
        <v>0</v>
      </c>
      <c r="J62" s="24">
        <v>0</v>
      </c>
      <c r="K62" s="20">
        <f t="shared" si="4"/>
        <v>0</v>
      </c>
      <c r="L62" s="20">
        <f t="shared" si="5"/>
        <v>0</v>
      </c>
      <c r="M62" s="20">
        <f t="shared" si="6"/>
        <v>0</v>
      </c>
      <c r="N62" s="21">
        <v>0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670199</v>
      </c>
      <c r="B63" s="13" t="s">
        <v>1684</v>
      </c>
      <c r="C63" s="10" t="str">
        <f>VLOOKUP(A63,Cat!$C:$D,2,FALSE)</f>
        <v>Otros Impuestos  Tasas y Contribuciones</v>
      </c>
      <c r="D63" s="24">
        <v>4572640.4800000004</v>
      </c>
      <c r="E63" s="24">
        <v>4300</v>
      </c>
      <c r="F63" s="24">
        <v>4576940.4800000004</v>
      </c>
      <c r="G63" s="24">
        <v>93768.39999999998</v>
      </c>
      <c r="H63" s="24">
        <v>2768.4</v>
      </c>
      <c r="I63" s="24">
        <v>1127.22</v>
      </c>
      <c r="J63" s="24">
        <v>1127.22</v>
      </c>
      <c r="K63" s="20">
        <f t="shared" si="4"/>
        <v>4574172.08</v>
      </c>
      <c r="L63" s="20">
        <f t="shared" si="5"/>
        <v>4574172.08</v>
      </c>
      <c r="M63" s="20">
        <f t="shared" si="6"/>
        <v>0</v>
      </c>
      <c r="N63" s="21">
        <f t="shared" si="3"/>
        <v>2.4628242489183516E-4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13">
        <v>840103</v>
      </c>
      <c r="B64" s="13" t="s">
        <v>1675</v>
      </c>
      <c r="C64" s="10" t="str">
        <f>VLOOKUP(A64,Cat!$C:$D,2,FALSE)</f>
        <v>Mobiliarios</v>
      </c>
      <c r="D64" s="24">
        <v>3500</v>
      </c>
      <c r="E64" s="24">
        <v>0</v>
      </c>
      <c r="F64" s="24">
        <v>3500</v>
      </c>
      <c r="G64" s="24">
        <v>2040.92</v>
      </c>
      <c r="H64" s="24">
        <v>2040.92</v>
      </c>
      <c r="I64" s="24">
        <v>2040.92</v>
      </c>
      <c r="J64" s="24">
        <v>2040.92</v>
      </c>
      <c r="K64" s="20">
        <f t="shared" si="4"/>
        <v>1459.08</v>
      </c>
      <c r="L64" s="20">
        <f t="shared" si="5"/>
        <v>1459.08</v>
      </c>
      <c r="M64" s="20">
        <f t="shared" si="6"/>
        <v>0</v>
      </c>
      <c r="N64" s="21">
        <f t="shared" si="3"/>
        <v>0.58311999999999997</v>
      </c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13">
        <v>840107</v>
      </c>
      <c r="B65" s="13" t="s">
        <v>1675</v>
      </c>
      <c r="C65" s="10" t="str">
        <f>VLOOKUP(A65,Cat!$C:$D,2,FALSE)</f>
        <v>Equipos Sistemas y Paquetes Informaticos</v>
      </c>
      <c r="D65" s="24">
        <v>423134.6</v>
      </c>
      <c r="E65" s="24">
        <v>-6300</v>
      </c>
      <c r="F65" s="24">
        <v>416834.6</v>
      </c>
      <c r="G65" s="24">
        <v>0</v>
      </c>
      <c r="H65" s="24">
        <v>0</v>
      </c>
      <c r="I65" s="24">
        <v>0</v>
      </c>
      <c r="J65" s="24">
        <v>0</v>
      </c>
      <c r="K65" s="20">
        <f t="shared" ref="K65" si="7">+F65-H65</f>
        <v>416834.6</v>
      </c>
      <c r="L65" s="20">
        <f t="shared" ref="L65" si="8">+F65-H65</f>
        <v>416834.6</v>
      </c>
      <c r="M65" s="20">
        <f t="shared" ref="M65" si="9">+I65-J65</f>
        <v>0</v>
      </c>
      <c r="N65" s="21">
        <f t="shared" si="3"/>
        <v>0</v>
      </c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13">
        <v>970101</v>
      </c>
      <c r="B66" s="13" t="s">
        <v>1656</v>
      </c>
      <c r="C66" s="10" t="str">
        <f>VLOOKUP(A66,Cat!$C:$D,2,FALSE)</f>
        <v>De Cuentas por Pagar</v>
      </c>
      <c r="D66" s="24">
        <v>6276764.5099999998</v>
      </c>
      <c r="E66" s="24">
        <v>82128.490000000005</v>
      </c>
      <c r="F66" s="24">
        <v>6358893.0000000009</v>
      </c>
      <c r="G66" s="24">
        <v>82128.490000000005</v>
      </c>
      <c r="H66" s="24">
        <v>82128.490000000005</v>
      </c>
      <c r="I66" s="24">
        <v>82128.490000000005</v>
      </c>
      <c r="J66" s="24">
        <v>82128.490000000005</v>
      </c>
      <c r="K66" s="20">
        <f t="shared" ref="K66" si="10">+F66-H66</f>
        <v>6276764.5100000007</v>
      </c>
      <c r="L66" s="20">
        <f t="shared" ref="L66" si="11">+F66-H66</f>
        <v>6276764.5100000007</v>
      </c>
      <c r="M66" s="20">
        <f t="shared" ref="M66" si="12">+I66-J66</f>
        <v>0</v>
      </c>
      <c r="N66" s="21">
        <f t="shared" ref="N66" si="13">+I66/F66</f>
        <v>1.2915532624939592E-2</v>
      </c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13">
        <v>980201</v>
      </c>
      <c r="B67" s="13" t="s">
        <v>1676</v>
      </c>
      <c r="C67" s="10" t="str">
        <f>VLOOKUP(A67,Cat!$C:$D,2,FALSE)</f>
        <v>OBLIGACIONES POR CONVENIOS DE COOPERACION INTERINSTITUCIONAL</v>
      </c>
      <c r="D67" s="24">
        <v>335028.03999999998</v>
      </c>
      <c r="E67" s="24">
        <v>72.239999999999995</v>
      </c>
      <c r="F67" s="24">
        <v>335100.27999999997</v>
      </c>
      <c r="G67" s="24">
        <v>72.239999999999995</v>
      </c>
      <c r="H67" s="24">
        <v>0</v>
      </c>
      <c r="I67" s="24">
        <v>0</v>
      </c>
      <c r="J67" s="24">
        <v>0</v>
      </c>
      <c r="K67" s="20">
        <f t="shared" ref="K67" si="14">+F67-H67</f>
        <v>335100.27999999997</v>
      </c>
      <c r="L67" s="20">
        <f t="shared" ref="L67" si="15">+F67-H67</f>
        <v>335100.27999999997</v>
      </c>
      <c r="M67" s="20">
        <f t="shared" ref="M67" si="16">+I67-J67</f>
        <v>0</v>
      </c>
      <c r="N67" s="21">
        <f t="shared" ref="N67" si="17">+I67/F67</f>
        <v>0</v>
      </c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7">
        <v>45747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1677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8" t="s">
        <v>1686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1678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9" sqref="B9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1683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29">
        <v>99857428.170000002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topLeftCell="A1467" workbookViewId="0">
      <selection activeCell="D1475" sqref="D147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2025-04-10T16:02:02Z</dcterms:modified>
</cp:coreProperties>
</file>